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comments1.xml" ContentType="application/vnd.openxmlformats-officedocument.spreadsheetml.comment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7" lowestEdited="6" rupBuild="28623" codeName="{51196F13-6AD0-C1B8-E2B4-A1F9AE17003E}"/>
  <workbookPr codeName="ThisWorkbook"/>
  <mc:AlternateContent xmlns:mc="http://schemas.openxmlformats.org/markup-compatibility/2006">
    <mc:Choice Requires="x15">
      <x15ac:absPath xmlns:x15ac="http://schemas.microsoft.com/office/spreadsheetml/2010/11/ac" url="H:\☆令和７年度\Ｖ_農地保全事業\3_起工関係（地区別）\23　湛水被害総合対策　大刀洗川・陣屋川流域地区（R7新規）\5_R7K5　除塵機設備工事\01_当初\01_起工伺\02_電子入札\"/>
    </mc:Choice>
  </mc:AlternateContent>
  <bookViews>
    <workbookView xWindow="28680" yWindow="-120" windowWidth="29040" windowHeight="15720" tabRatio="818"/>
  </bookViews>
  <sheets>
    <sheet name="内訳書" sheetId="41" r:id="rId1"/>
  </sheets>
  <definedNames>
    <definedName name="_xlnm.Print_Titles">#REF!</definedName>
    <definedName name="工事番号">#REF!</definedName>
    <definedName name="項目001">#REF!</definedName>
    <definedName name="項目002">#REF!</definedName>
    <definedName name="項目003">#REF!</definedName>
    <definedName name="内訳書工事価格総計">#REF!</definedName>
    <definedName name="_xlnm.Print_Area" localSheetId="0">内訳書!$J$1:$O$154</definedName>
    <definedName name="_xlnm.Print_Titles" localSheetId="0">内訳書!$19:$19</definedName>
    <definedName name="業者コード" localSheetId="0">内訳書!$M$4</definedName>
    <definedName name="業者名" localSheetId="0">内訳書!$M$5</definedName>
    <definedName name="工事価格" localSheetId="0">内訳書!$O$152</definedName>
    <definedName name="工事番号" localSheetId="0">内訳書!$K$8</definedName>
    <definedName name="工事費計" localSheetId="0">内訳書!$O$154</definedName>
    <definedName name="工事名" localSheetId="0">内訳書!$K$9</definedName>
    <definedName name="項目001" localSheetId="0">内訳書!$K$4</definedName>
    <definedName name="項目002" localSheetId="0">内訳書!$K$5</definedName>
    <definedName name="項目003" localSheetId="0">内訳書!$K$6</definedName>
    <definedName name="項目004" localSheetId="0">内訳書!$K$7</definedName>
    <definedName name="消費税" localSheetId="0">内訳書!$O$153</definedName>
  </definedNames>
  <calcPr/>
</workbook>
</file>

<file path=xl/calcChain.xml><?xml version="1.0" encoding="utf-8"?>
<calcChain xmlns="http://schemas.openxmlformats.org/spreadsheetml/2006/main">
  <c i="41" l="1" r="O153"/>
  <c r="O152"/>
  <c r="O154"/>
  <c r="O21"/>
  <c r="O22"/>
  <c r="O23"/>
  <c r="O24"/>
  <c r="O25"/>
  <c r="O26"/>
  <c r="O44"/>
  <c r="O54"/>
  <c r="O56"/>
  <c r="O59"/>
  <c r="O60"/>
  <c r="O72"/>
  <c r="O84"/>
  <c r="O86"/>
  <c r="O89"/>
  <c r="O90"/>
  <c r="O107"/>
  <c r="O109"/>
  <c r="O110"/>
  <c r="O112"/>
  <c r="O115"/>
  <c r="O116"/>
  <c r="O117"/>
  <c r="O118"/>
  <c r="O119"/>
  <c r="O121"/>
  <c r="O122"/>
  <c r="O123"/>
  <c r="O127"/>
  <c r="O131"/>
  <c r="O132"/>
  <c r="O135"/>
  <c r="O136"/>
  <c r="O140"/>
  <c r="O141"/>
  <c r="O143"/>
  <c r="O144"/>
  <c r="O150"/>
</calcChain>
</file>

<file path=xl/comments1.xml><?xml version="1.0" encoding="utf-8"?>
<comments xmlns="http://schemas.openxmlformats.org/spreadsheetml/2006/main">
  <authors>
    <author>MIwasaki</author>
  </authors>
  <commentList>
    <comment ref="E1" authorId="0">
      <text>
        <r>
          <rPr>
            <rFont val="ＭＳ Ｐゴシック"/>
            <charset val="128"/>
            <family val="3"/>
            <color indexed="81"/>
            <sz val="9"/>
            <scheme val="none"/>
          </rPr>
          <t>行番号_x000A_</t>
        </r>
      </text>
    </comment>
    <comment ref="F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費目コード_x000A_</t>
        </r>
      </text>
    </comment>
    <comment ref="G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レベル_x000A_</t>
        </r>
      </text>
    </comment>
  </commentList>
</comments>
</file>

<file path=xl/sharedStrings.xml><?xml version="1.0" encoding="utf-8"?>
<sst xmlns="http://schemas.openxmlformats.org/spreadsheetml/2006/main">
  <si>
    <t>#&amp;$SKHDIN_HINAGATA3#&amp;$</t>
  </si>
  <si>
    <t>07-7310800050745</t>
  </si>
  <si>
    <t>新川排水機場除塵機設備工事</t>
  </si>
  <si>
    <t>工事費内訳書</t>
  </si>
  <si>
    <t>20250912094847</t>
  </si>
  <si>
    <t>許可区分（大臣・知事）</t>
  </si>
  <si>
    <t>内訳書</t>
  </si>
  <si>
    <t>年度</t>
  </si>
  <si>
    <t>令和7年度</t>
  </si>
  <si>
    <t xml:space="preserve">建 設 業 許 可 番 号  </t>
  </si>
  <si>
    <t>K_名称</t>
  </si>
  <si>
    <t>入力(積上有り）背景色</t>
  </si>
  <si>
    <t>起工番号</t>
  </si>
  <si>
    <t>5号</t>
  </si>
  <si>
    <t xml:space="preserve">業    者    名　　　　</t>
  </si>
  <si>
    <t>L_規格</t>
  </si>
  <si>
    <t>入力(積上無し）背景色</t>
  </si>
  <si>
    <t>事業名</t>
  </si>
  <si>
    <t>湛水防除事業</t>
  </si>
  <si>
    <t>M_数量</t>
  </si>
  <si>
    <t>積上げ無し文字色</t>
  </si>
  <si>
    <t>年度,1,20,1</t>
  </si>
  <si>
    <t>地区名</t>
  </si>
  <si>
    <t>大刀洗川･陣屋川流域地区</t>
  </si>
  <si>
    <t>N_単位</t>
  </si>
  <si>
    <t>工事名称行背景色</t>
  </si>
  <si>
    <t>起工番号,1,20,1</t>
  </si>
  <si>
    <t>工事番号</t>
  </si>
  <si>
    <t>O_金額</t>
  </si>
  <si>
    <t>工事価格行背景色</t>
  </si>
  <si>
    <t>事業名,1,80,1</t>
  </si>
  <si>
    <t>工事名</t>
  </si>
  <si>
    <t>地区名,1,80,1</t>
  </si>
  <si>
    <t>工事区分・工種・種別</t>
  </si>
  <si>
    <t>規 格 名 称</t>
  </si>
  <si>
    <t>数 量</t>
  </si>
  <si>
    <t>単 位</t>
  </si>
  <si>
    <t>金 額</t>
  </si>
  <si>
    <t/>
  </si>
  <si>
    <t xml:space="preserve">  工事原価</t>
  </si>
  <si>
    <t>式</t>
  </si>
  <si>
    <t xml:space="preserve">   製作工事原価</t>
  </si>
  <si>
    <t xml:space="preserve">    直接製作費</t>
  </si>
  <si>
    <t xml:space="preserve">     製作工</t>
  </si>
  <si>
    <t xml:space="preserve">      除塵機本体</t>
  </si>
  <si>
    <t xml:space="preserve">       材料費</t>
  </si>
  <si>
    <t xml:space="preserve">        ステンレス鋼板</t>
  </si>
  <si>
    <t>SUS304　PL6,ｽﾃﾝﾚｽ鋼板,ｽﾃﾝﾚｽ新断,12</t>
  </si>
  <si>
    <t>kg</t>
  </si>
  <si>
    <t>SUS304　PL9,ｽﾃﾝﾚｽ鋼板,ｽﾃﾝﾚｽ新断,12</t>
  </si>
  <si>
    <t>SUS304　PL12,ｽﾃﾝﾚｽ鋼板,ｽﾃﾝﾚｽ新断,12</t>
  </si>
  <si>
    <t>SUS304　PL16,ｽﾃﾝﾚｽ鋼板,ｽﾃﾝﾚｽ新断,12</t>
  </si>
  <si>
    <t xml:space="preserve">        ステンレス平鋼</t>
  </si>
  <si>
    <t>SUS304　9mm×75mm,ｽﾃﾝﾚｽ形鋼、ｽﾃﾝﾚｽ平鋼,ｽﾃﾝﾚｽ新断,10</t>
  </si>
  <si>
    <t xml:space="preserve">        ステンレス溝形鋼</t>
  </si>
  <si>
    <t>SUS304　100mm×50mm,ｽﾃﾝﾚｽ形鋼、ｽﾃﾝﾚｽ平鋼,ｽﾃﾝﾚｽ新断,10</t>
  </si>
  <si>
    <t xml:space="preserve">        角形綱</t>
  </si>
  <si>
    <t>□125×125×6 SUS,ｽﾃﾝﾚｽ形鋼、ｽﾃﾝﾚｽ平鋼,ｽﾃﾝﾚｽ新断,10</t>
  </si>
  <si>
    <t xml:space="preserve">        ステンレスＨ形鋼</t>
  </si>
  <si>
    <t>SUS304　H150×150×7/10,ｽﾃﾝﾚｽ形鋼、ｽﾃﾝﾚｽ平鋼,ｽﾃﾝﾚｽ新断,10</t>
  </si>
  <si>
    <t>SUS304　H200×200×8/12,ｽﾃﾝﾚｽ形鋼、ｽﾃﾝﾚｽ平鋼,ｽﾃﾝﾚｽ新断,10</t>
  </si>
  <si>
    <t>SUS304　H250×250×9/14,ｽﾃﾝﾚｽ形鋼、ｽﾃﾝﾚｽ平鋼,ｽﾃﾝﾚｽ新断,10</t>
  </si>
  <si>
    <t xml:space="preserve">        綱綱管</t>
  </si>
  <si>
    <t>125A sch80 SUS,ｽﾃﾝﾚｽ鋼管,ｽﾃﾝﾚｽ新断,10</t>
  </si>
  <si>
    <t>150A sch80 SUS,ｽﾃﾝﾚｽ鋼管,ｽﾃﾝﾚｽ新断,10</t>
  </si>
  <si>
    <t xml:space="preserve">        丸鋼</t>
  </si>
  <si>
    <t>14mm SUS,ｽﾃﾝﾚｽ棒鋼,ｽﾃﾝﾚｽ新断,20</t>
  </si>
  <si>
    <t>145mm SUS,ｽﾃﾝﾚｽ棒鋼,ｽﾃﾝﾚｽ新断,20</t>
  </si>
  <si>
    <t xml:space="preserve">        除塵設備副部材費</t>
  </si>
  <si>
    <t>除塵機本体,レーキ形定置回動式,24％,背面降下前面掻揚式、5.5kW-4P</t>
  </si>
  <si>
    <t xml:space="preserve">        除塵設備部品費</t>
  </si>
  <si>
    <t>除塵機本体,レーキ形定置回動式,16％,背面降下前面掻揚式、5.5kW-4P</t>
  </si>
  <si>
    <t xml:space="preserve">        補助材料費(製作)</t>
  </si>
  <si>
    <t>除塵設備,背面降下前面掻揚式、5.5kW-4P,9％</t>
  </si>
  <si>
    <t xml:space="preserve">       機器類</t>
  </si>
  <si>
    <t xml:space="preserve">        サイクロ減速機</t>
  </si>
  <si>
    <t>i=1/273 5.5kW</t>
  </si>
  <si>
    <t>台</t>
  </si>
  <si>
    <t xml:space="preserve">        レーキチェーン</t>
  </si>
  <si>
    <t>JAC21152F-PJ相当品</t>
  </si>
  <si>
    <t>本</t>
  </si>
  <si>
    <t xml:space="preserve">        アタッチメント</t>
  </si>
  <si>
    <t>A2T1JAC21152F-PJ相当品用</t>
  </si>
  <si>
    <t>組</t>
  </si>
  <si>
    <t xml:space="preserve">        レーキスプロケット</t>
  </si>
  <si>
    <t>歯車 T=11</t>
  </si>
  <si>
    <t>個</t>
  </si>
  <si>
    <t xml:space="preserve">        テークアップ形軸受ユニット</t>
  </si>
  <si>
    <t>UCT321相当品</t>
  </si>
  <si>
    <t xml:space="preserve">        伝導用スプロケット</t>
  </si>
  <si>
    <t>RS160 T=36</t>
  </si>
  <si>
    <t>RS160 T=17</t>
  </si>
  <si>
    <t xml:space="preserve">        伝導用ローラチェン</t>
  </si>
  <si>
    <t>RS160 1列</t>
  </si>
  <si>
    <t xml:space="preserve">        スピンドル（ナット付）</t>
  </si>
  <si>
    <t>TM55×500</t>
  </si>
  <si>
    <t xml:space="preserve">       製作費（除塵機本体）</t>
  </si>
  <si>
    <t xml:space="preserve">        除塵設備製作工</t>
  </si>
  <si>
    <t>除塵機本体,レーキ形定置回動式,スクリーン面積(5㎡以上40㎡以下),0.00人,100.0％,40mm,電動式,2基,0.95,背面降下前面掻揚式</t>
  </si>
  <si>
    <t>基</t>
  </si>
  <si>
    <t xml:space="preserve">       塗装費（除塵機本体）</t>
  </si>
  <si>
    <t xml:space="preserve">        素地調整費及酸洗い(除塵設備)工場</t>
  </si>
  <si>
    <t>ﾚｰｷ形定置回動式(Xの範囲5～40㎡),1種(製品),ﾌﾟﾗｲﾏｰなし,除塵機本体,100％,有,25.7㎡,0㎡,ｼｮｯﾄ,0.0</t>
  </si>
  <si>
    <t xml:space="preserve">        酸洗い（除塵設備）工場</t>
  </si>
  <si>
    <t>㎡</t>
  </si>
  <si>
    <t xml:space="preserve">      搬送設備</t>
  </si>
  <si>
    <t>水平ﾍﾞﾙﾄｺﾝﾍﾞｱ</t>
  </si>
  <si>
    <t xml:space="preserve">        等辺山形綱</t>
  </si>
  <si>
    <t>L-50×50×6 SUS,ｽﾃﾝﾚｽ形鋼、ｽﾃﾝﾚｽ平鋼,ｽﾃﾝﾚｽ新断,10</t>
  </si>
  <si>
    <t xml:space="preserve">        一般構造用圧延鋼板（厚板）</t>
  </si>
  <si>
    <t>SS400　PL6,鋼板、ｽﾃﾝﾚｽｸﾗｯﾄﾞ鋼板,ﾍﾋﾞｰＨ１,12</t>
  </si>
  <si>
    <t>SS400　PL9,鋼板、ｽﾃﾝﾚｽｸﾗｯﾄﾞ鋼板,ﾍﾋﾞｰＨ１,12</t>
  </si>
  <si>
    <t xml:space="preserve">        一般構造用溝形鋼</t>
  </si>
  <si>
    <t>SS400　100mm×50mm,形鋼、平鋼,ﾍﾋﾞｰＨ１,10</t>
  </si>
  <si>
    <t>SS400　150mm×75mm,形鋼、平鋼,ﾍﾋﾞｰＨ１,10</t>
  </si>
  <si>
    <t xml:space="preserve">        一般構造用等辺山形鋼</t>
  </si>
  <si>
    <t>SS400　50mm×6mm,形鋼、平鋼,ﾍﾋﾞｰＨ１,10</t>
  </si>
  <si>
    <t>SS400　65mm×6mm,形鋼、平鋼,ﾍﾋﾞｰＨ１,10</t>
  </si>
  <si>
    <t>搬送設備,水平ベルトコンベヤ,22％,</t>
  </si>
  <si>
    <t>搬送設備,水平ベルトコンベヤ,16％,</t>
  </si>
  <si>
    <t>除塵設備,搬送設備,9％</t>
  </si>
  <si>
    <t xml:space="preserve">        コンベヤ用ゴムベルト</t>
  </si>
  <si>
    <t>平ベルト</t>
  </si>
  <si>
    <t xml:space="preserve">        サイクロモータープーリー</t>
  </si>
  <si>
    <t>W600×1.5kW×4P×1/104</t>
  </si>
  <si>
    <t xml:space="preserve">        キャリアローラー</t>
  </si>
  <si>
    <t>20°トラフ形3ローラー式</t>
  </si>
  <si>
    <t xml:space="preserve">        自動調芯キャリアローラ</t>
  </si>
  <si>
    <t xml:space="preserve">        リターンローラ</t>
  </si>
  <si>
    <t>1ローラー式</t>
  </si>
  <si>
    <t xml:space="preserve">        テークアップユニット</t>
  </si>
  <si>
    <t xml:space="preserve">        テールプーリ</t>
  </si>
  <si>
    <t>φ316 W660</t>
  </si>
  <si>
    <t xml:space="preserve">        スナッププーリ</t>
  </si>
  <si>
    <t>φ216.3 W660</t>
  </si>
  <si>
    <t xml:space="preserve">        スピンドル</t>
  </si>
  <si>
    <t>径24×550 コマ</t>
  </si>
  <si>
    <t xml:space="preserve">        ヘッドクリーナ</t>
  </si>
  <si>
    <t>ベルト幅　600mm</t>
  </si>
  <si>
    <t xml:space="preserve">        スカートゴム</t>
  </si>
  <si>
    <t>NR W150×t6</t>
  </si>
  <si>
    <t xml:space="preserve">       製作費（搬送設備）</t>
  </si>
  <si>
    <t>搬送設備,水平ベルトコンベヤ,コンベヤ面積（4㎡以上25㎡以下）,0.00人,45.0％,,,1基,1.00,</t>
  </si>
  <si>
    <t xml:space="preserve">       塗装費（搬送設備）</t>
  </si>
  <si>
    <t xml:space="preserve">        溶融亜鉛めっき（２種）</t>
  </si>
  <si>
    <t>ＨＤＺ55　加工品（立法溶接体（柱類））</t>
  </si>
  <si>
    <t xml:space="preserve">      架台等製作工・付属設備製作工</t>
  </si>
  <si>
    <t>管理歩廊</t>
  </si>
  <si>
    <t xml:space="preserve">       製作費（架台・付属設備）</t>
  </si>
  <si>
    <t>SS400　PL12,鋼板、ｽﾃﾝﾚｽｸﾗｯﾄﾞ鋼板,ﾍﾋﾞｰＨ１,12</t>
  </si>
  <si>
    <t xml:space="preserve">        縞鋼板</t>
  </si>
  <si>
    <t>SS400相当　CHPL6,鋼板、ｽﾃﾝﾚｽｸﾗｯﾄﾞ鋼板,ﾍﾋﾞｰＨ１,12</t>
  </si>
  <si>
    <t xml:space="preserve">        一般構造用Ｈ形鋼</t>
  </si>
  <si>
    <t>SS400　H150×150×7/10,形鋼、平鋼,ﾍﾋﾞｰＨ１,10</t>
  </si>
  <si>
    <t xml:space="preserve">        平綱</t>
  </si>
  <si>
    <t>100×6 SS400,形鋼、平鋼,ﾍﾋﾞｰＨ１,10</t>
  </si>
  <si>
    <t xml:space="preserve">        一般構造用炭素鋼鋼管</t>
  </si>
  <si>
    <t>STK400　外径34mm,鋼管,ﾍﾋﾞｰＨ１,10</t>
  </si>
  <si>
    <t>STK400　外径48.6mm,鋼管,ﾍﾋﾞｰＨ１,10</t>
  </si>
  <si>
    <t>鋼製付属設備,管理歩廊,13％</t>
  </si>
  <si>
    <t xml:space="preserve">        ステンレスボルト・ナット</t>
  </si>
  <si>
    <t>SUS304</t>
  </si>
  <si>
    <t xml:space="preserve">        ｹﾐｶﾙｾｯﾀｰ</t>
  </si>
  <si>
    <t>AP-20</t>
  </si>
  <si>
    <t xml:space="preserve">        ﾛﾝｸﾞｴﾙﾎﾞ</t>
  </si>
  <si>
    <t>SGP40A 90°</t>
  </si>
  <si>
    <t>SGP25A 90°</t>
  </si>
  <si>
    <t xml:space="preserve">        鋼製付属設備製作工</t>
  </si>
  <si>
    <t>歩廊,0.5≦ｘ≦10.0,0.00,0.00,１基,1.00,管理歩廊,6057</t>
  </si>
  <si>
    <t xml:space="preserve">       塗装費（架台・付属設備）</t>
  </si>
  <si>
    <t xml:space="preserve">      電気設備</t>
  </si>
  <si>
    <t xml:space="preserve">       操作設備</t>
  </si>
  <si>
    <t xml:space="preserve">        除塵機操作盤</t>
  </si>
  <si>
    <t>屋外自立閉鎖形 W900×B800×2300</t>
  </si>
  <si>
    <t>面</t>
  </si>
  <si>
    <t xml:space="preserve">    間接製作費</t>
  </si>
  <si>
    <t xml:space="preserve">     間接労務費</t>
  </si>
  <si>
    <t xml:space="preserve">     工場管理費</t>
  </si>
  <si>
    <t xml:space="preserve">   据付工事原価</t>
  </si>
  <si>
    <t xml:space="preserve">    直接工事費</t>
  </si>
  <si>
    <t xml:space="preserve">     輸送費</t>
  </si>
  <si>
    <t xml:space="preserve">      輸送費</t>
  </si>
  <si>
    <t xml:space="preserve">       輸送費</t>
  </si>
  <si>
    <t xml:space="preserve">        輸送費（除塵設備）福岡県柳川市</t>
  </si>
  <si>
    <t>除塵設備,,,,38.261[各単位],26.661km</t>
  </si>
  <si>
    <t xml:space="preserve">     据付工</t>
  </si>
  <si>
    <t xml:space="preserve">      除塵機据付工</t>
  </si>
  <si>
    <t xml:space="preserve">       除塵機本体据付</t>
  </si>
  <si>
    <t xml:space="preserve">        除塵設備据付工</t>
  </si>
  <si>
    <t>除塵機本体,レーキ形定置回動式,スクリーン面積(5㎡以上40㎡以下),0.00人,0.00人,電動式,2基,0.95,</t>
  </si>
  <si>
    <t xml:space="preserve">        据付材料費</t>
  </si>
  <si>
    <t>除塵設備,除塵機 三相210V 60Hz,,,,,5.5kW,ﾚｰｷ回動形･ﾈｯﾄ形,搬送･貯留設備</t>
  </si>
  <si>
    <t xml:space="preserve">        補助材料費(据付)</t>
  </si>
  <si>
    <t>除塵設備,除塵機,2％</t>
  </si>
  <si>
    <t xml:space="preserve">       搬送設備据付</t>
  </si>
  <si>
    <t>搬送設備,水平ベルトコンベヤ,コンベヤ面積（4㎡以上25㎡以下）,0.00人,0.00人,,1基,1.00,前面掻揚式、5.5kW-4P</t>
  </si>
  <si>
    <t>除塵設備,水平ベルトコンベヤ,,,,,5.5kW,ﾚｰｷ回動形･ﾈｯﾄ形,搬送･貯留設備</t>
  </si>
  <si>
    <t>除塵設備,水平ベルトコンベヤ,2％</t>
  </si>
  <si>
    <t xml:space="preserve">      付属設備据付工</t>
  </si>
  <si>
    <t xml:space="preserve">       付帯設備据付工</t>
  </si>
  <si>
    <t xml:space="preserve">        鋼製付属設備据付工</t>
  </si>
  <si>
    <t>歩廊,0.5≦ｘ≦10.0,0.00,１基,1.00,管理歩廊,6177</t>
  </si>
  <si>
    <t>鋼製付属設備,管理歩廊,1％</t>
  </si>
  <si>
    <t xml:space="preserve">      直接経費</t>
  </si>
  <si>
    <t xml:space="preserve">       直接経費（据付）</t>
  </si>
  <si>
    <t xml:space="preserve">        電気溶接機[交流ｱｰｸ式(手動･電撃防止器内蔵型)]</t>
  </si>
  <si>
    <t>,定格電流200A,交替制補正対象外,運転１日当たり算出</t>
  </si>
  <si>
    <t>日</t>
  </si>
  <si>
    <t xml:space="preserve">        ﾗﾌﾃﾚｰﾝｸﾚｰﾝ[油圧伸縮ｼﾞﾌﾞ型・~低騒･排対型(~2014)]</t>
  </si>
  <si>
    <t>ﾗﾌﾃﾚｰﾝｸﾚｰﾝ(油圧伸縮ｼﾞﾌﾞ型),25ton吊り,あり</t>
  </si>
  <si>
    <t xml:space="preserve">        雑器具損料</t>
  </si>
  <si>
    <t xml:space="preserve">      複合工</t>
  </si>
  <si>
    <t xml:space="preserve">       築造工</t>
  </si>
  <si>
    <t xml:space="preserve">        基礎築造工</t>
  </si>
  <si>
    <t>除塵設備</t>
  </si>
  <si>
    <t xml:space="preserve">    間接工事費</t>
  </si>
  <si>
    <t xml:space="preserve">     共通仮設費</t>
  </si>
  <si>
    <t xml:space="preserve">      運搬費～営繕費等</t>
  </si>
  <si>
    <t xml:space="preserve">     現場管理費</t>
  </si>
  <si>
    <t xml:space="preserve">     据付間接費</t>
  </si>
  <si>
    <t xml:space="preserve">   設計技術費</t>
  </si>
  <si>
    <t xml:space="preserve">  一般管理費等</t>
  </si>
  <si>
    <t xml:space="preserve"> 工事価格</t>
  </si>
  <si>
    <t>工事価格（合計）</t>
  </si>
  <si>
    <t>消費税額及び地方消費税額（合計）</t>
  </si>
  <si>
    <t>工事費計（合計）</t>
  </si>
</sst>
</file>

<file path=xl/styles.xml><?xml version="1.0" encoding="utf-8"?>
<styleSheet xmlns="http://schemas.openxmlformats.org/spreadsheetml/2006/main">
  <numFmts count="3">
    <numFmt numFmtId="165" formatCode="#,##0_ "/>
    <numFmt numFmtId="167" formatCode="#,##0.000_ "/>
    <numFmt numFmtId="164" formatCode="0.000_ "/>
  </numFmts>
  <fonts count="9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8"/>
      <color indexed="10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indexed="41"/>
        <bgColor indexed="64"/>
      </patternFill>
    </fill>
  </fills>
  <borders count="11">
    <border/>
    <border>
      <left style="double">
        <color indexed="64"/>
      </left>
      <right style="double">
        <color indexed="64"/>
      </right>
      <top style="double">
        <color indexed="64"/>
      </top>
    </border>
    <border>
      <left style="double">
        <color indexed="64"/>
      </left>
      <top style="double">
        <color indexed="64"/>
      </top>
      <bottom style="double">
        <color indexed="64"/>
      </bottom>
    </border>
    <border>
      <top style="double">
        <color indexed="64"/>
      </top>
      <bottom style="double">
        <color indexed="64"/>
      </bottom>
    </border>
    <border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bottom style="thin">
        <color indexed="64"/>
      </bottom>
    </border>
    <border>
      <left style="double">
        <color indexed="64"/>
      </left>
      <right style="double">
        <color indexed="64"/>
      </right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</border>
  </borders>
  <cellStyleXfs count="7">
    <xf numFmtId="0" fontId="0" fillId="0" borderId="0"/>
    <xf numFmtId="0" fontId="0" fillId="0" borderId="0"/>
    <xf numFmtId="0" fontId="0" fillId="0" borderId="0">
      <alignment vertical="center"/>
    </xf>
    <xf numFmtId="0" fontId="5" fillId="0" borderId="0">
      <alignment vertical="center"/>
    </xf>
    <xf numFmtId="0" fontId="6" fillId="0" borderId="0"/>
    <xf numFmtId="0" fontId="0" fillId="0" borderId="0">
      <alignment vertical="center"/>
    </xf>
    <xf numFmtId="0" fontId="7" fillId="0" borderId="0"/>
  </cellStyleXfs>
  <cellXfs count="45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0" fillId="0" borderId="0" xfId="0" applyNumberFormat="1"/>
    <xf numFmtId="0" fontId="2" fillId="0" borderId="0" xfId="0" applyFont="1"/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right"/>
    </xf>
    <xf numFmtId="49" fontId="1" fillId="2" borderId="1" xfId="0" applyNumberFormat="1" applyFont="1" applyFill="1" applyBorder="1" applyAlignment="1" applyProtection="1">
      <alignment horizontal="center" wrapText="1"/>
      <protection locked="0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 applyProtection="1">
      <alignment horizontal="center"/>
      <protection locked="0"/>
    </xf>
    <xf numFmtId="0" fontId="0" fillId="2" borderId="0" xfId="0" applyFill="1"/>
    <xf numFmtId="0" fontId="1" fillId="2" borderId="2" xfId="0" applyFont="1" applyFill="1" applyBorder="1" applyAlignment="1" applyProtection="1">
      <alignment shrinkToFit="1"/>
      <protection locked="0"/>
    </xf>
    <xf numFmtId="0" fontId="0" fillId="0" borderId="3" xfId="0" applyBorder="1" applyAlignment="1" applyProtection="1">
      <alignment shrinkToFit="1"/>
      <protection locked="0"/>
    </xf>
    <xf numFmtId="0" fontId="0" fillId="0" borderId="4" xfId="0" applyBorder="1" applyAlignment="1" applyProtection="1">
      <alignment shrinkToFit="1"/>
      <protection locked="0"/>
    </xf>
    <xf numFmtId="49" fontId="1" fillId="0" borderId="0" xfId="0" applyNumberFormat="1" applyFont="1" applyAlignment="1" applyProtection="1">
      <alignment horizontal="left"/>
      <protection locked="0"/>
    </xf>
    <xf numFmtId="0" fontId="3" fillId="0" borderId="0" xfId="0" applyFont="1"/>
    <xf numFmtId="0" fontId="0" fillId="2" borderId="0" xfId="0" applyFont="1" applyFill="1"/>
    <xf numFmtId="0" fontId="0" fillId="0" borderId="0" xfId="0" applyFont="1"/>
    <xf numFmtId="0" fontId="0" fillId="3" borderId="0" xfId="0" applyFont="1" applyFill="1"/>
    <xf numFmtId="49" fontId="1" fillId="0" borderId="0" xfId="0" applyNumberFormat="1" applyFont="1" applyAlignment="1">
      <alignment wrapText="1"/>
    </xf>
    <xf numFmtId="49" fontId="4" fillId="4" borderId="5" xfId="0" applyNumberFormat="1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165" fontId="4" fillId="4" borderId="5" xfId="0" applyNumberFormat="1" applyFont="1" applyFill="1" applyBorder="1" applyAlignment="1">
      <alignment horizontal="center" vertical="center"/>
    </xf>
    <xf numFmtId="49" fontId="1" fillId="5" borderId="6" xfId="0" applyNumberFormat="1" applyFont="1" applyFill="1" applyBorder="1" applyAlignment="1">
      <alignment wrapText="1"/>
    </xf>
    <xf numFmtId="167" fontId="1" fillId="5" borderId="6" xfId="0" applyNumberFormat="1" applyFont="1" applyFill="1" applyBorder="1"/>
    <xf numFmtId="49" fontId="1" fillId="5" borderId="6" xfId="0" applyNumberFormat="1" applyFont="1" applyFill="1" applyBorder="1" applyAlignment="1">
      <alignment horizontal="center"/>
    </xf>
    <xf numFmtId="165" fontId="1" fillId="5" borderId="6" xfId="0" applyNumberFormat="1" applyFont="1" applyFill="1" applyBorder="1"/>
    <xf numFmtId="49" fontId="1" fillId="0" borderId="6" xfId="0" applyNumberFormat="1" applyFont="1" applyBorder="1" applyAlignment="1">
      <alignment wrapText="1"/>
    </xf>
    <xf numFmtId="167" fontId="1" fillId="0" borderId="6" xfId="0" applyNumberFormat="1" applyFont="1" applyBorder="1"/>
    <xf numFmtId="49" fontId="1" fillId="0" borderId="6" xfId="0" applyNumberFormat="1" applyFont="1" applyBorder="1" applyAlignment="1">
      <alignment horizontal="center"/>
    </xf>
    <xf numFmtId="165" fontId="1" fillId="0" borderId="6" xfId="0" applyNumberFormat="1" applyFont="1" applyBorder="1"/>
    <xf numFmtId="165" fontId="1" fillId="6" borderId="6" xfId="0" applyNumberFormat="1" applyFont="1" applyFill="1" applyBorder="1" applyProtection="1">
      <protection locked="0"/>
    </xf>
    <xf numFmtId="49" fontId="1" fillId="0" borderId="7" xfId="0" applyNumberFormat="1" applyFont="1" applyBorder="1" applyAlignment="1">
      <alignment wrapText="1"/>
    </xf>
    <xf numFmtId="167" fontId="1" fillId="0" borderId="7" xfId="0" applyNumberFormat="1" applyFont="1" applyBorder="1"/>
    <xf numFmtId="49" fontId="1" fillId="0" borderId="7" xfId="0" applyNumberFormat="1" applyFont="1" applyBorder="1" applyAlignment="1">
      <alignment horizontal="center"/>
    </xf>
    <xf numFmtId="165" fontId="1" fillId="0" borderId="7" xfId="0" applyNumberFormat="1" applyFont="1" applyBorder="1"/>
    <xf numFmtId="164" fontId="1" fillId="0" borderId="0" xfId="0" applyNumberFormat="1" applyFont="1"/>
    <xf numFmtId="165" fontId="1" fillId="0" borderId="0" xfId="0" applyNumberFormat="1" applyFont="1"/>
    <xf numFmtId="49" fontId="1" fillId="7" borderId="8" xfId="0" applyNumberFormat="1" applyFont="1" applyFill="1" applyBorder="1" applyAlignment="1">
      <alignment horizontal="left"/>
    </xf>
    <xf numFmtId="165" fontId="1" fillId="7" borderId="8" xfId="0" applyNumberFormat="1" applyFont="1" applyFill="1" applyBorder="1"/>
    <xf numFmtId="49" fontId="1" fillId="7" borderId="9" xfId="0" applyNumberFormat="1" applyFont="1" applyFill="1" applyBorder="1" applyAlignment="1">
      <alignment horizontal="left"/>
    </xf>
    <xf numFmtId="165" fontId="1" fillId="7" borderId="9" xfId="0" applyNumberFormat="1" applyFont="1" applyFill="1" applyBorder="1"/>
    <xf numFmtId="49" fontId="1" fillId="7" borderId="10" xfId="0" applyNumberFormat="1" applyFont="1" applyFill="1" applyBorder="1" applyAlignment="1">
      <alignment horizontal="left"/>
    </xf>
    <xf numFmtId="165" fontId="1" fillId="7" borderId="10" xfId="0" applyNumberFormat="1" applyFont="1" applyFill="1" applyBorder="1"/>
  </cellXfs>
  <cellStyles count="7">
    <cellStyle name="Normal" xfId="0" builtinId="0"/>
    <cellStyle name="標準 2" xfId="1"/>
    <cellStyle name="標準 3" xfId="2"/>
    <cellStyle name="標準_75雛形" xfId="3"/>
    <cellStyle name="標準_75雛形_1" xfId="4"/>
    <cellStyle name="標準_積算内訳書 (山形県土木部)" xfId="5"/>
    <cellStyle name="標準_内訳書サンプル" xfId="6"/>
  </cellStyles>
  <dxfs count="0"/>
  <tableStyles count="0" defaultTableStyle="TableStyleMedium9" defaultPivotStyle="PivotStyleLight16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2">
    <pageSetUpPr fitToPage="1"/>
  </sheetPr>
  <sheetViews>
    <sheetView tabSelected="1" showGridLines="0" zoomScale="90" zoomScaleNormal="90" workbookViewId="0" topLeftCell="J1">
      <selection activeCell="J1" sqref="J1"/>
    </sheetView>
  </sheetViews>
  <sheetFormatPr defaultColWidth="9" defaultRowHeight="13.5"/>
  <cols>
    <col min="1" max="1" width="13.875" hidden="1" customWidth="1"/>
    <col min="2" max="2" width="20.625" hidden="1" customWidth="1"/>
    <col min="3" max="3" width="3.375" hidden="1" customWidth="1"/>
    <col min="4" max="4" width="5.875" hidden="1" customWidth="1"/>
    <col min="5" max="5" width="3.875" hidden="1" customWidth="1"/>
    <col min="6" max="6" width="5" hidden="1" customWidth="1"/>
    <col min="7" max="7" width="7" hidden="1" customWidth="1"/>
    <col min="8" max="8" width="7.375" hidden="1" customWidth="1"/>
    <col min="9" max="9" width="10.125" hidden="1" customWidth="1"/>
    <col min="10" max="10" width="8.375" customWidth="1"/>
    <col min="11" max="11" width="47.5" style="1" customWidth="1"/>
    <col min="12" max="12" width="35.125" style="1" customWidth="1"/>
    <col min="13" max="13" width="15.125" style="2" customWidth="1"/>
    <col min="14" max="14" width="8.75" style="3" customWidth="1"/>
    <col min="15" max="15" width="19" style="2" customWidth="1"/>
    <col min="16" max="16" width="7.5" style="2" customWidth="1"/>
    <col min="17" max="17" width="4.125" customWidth="1"/>
  </cols>
  <sheetData>
    <row r="1">
      <c r="A1" t="s">
        <v>0</v>
      </c>
      <c r="D1" s="4" t="s">
        <v>1</v>
      </c>
      <c r="E1" s="4"/>
      <c r="F1" s="4"/>
      <c r="G1" s="4"/>
      <c r="H1" s="4"/>
      <c r="I1" s="4"/>
    </row>
    <row r="2" thickBot="1" ht="13.8">
      <c r="A2">
        <v>79</v>
      </c>
      <c r="D2" s="4" t="s">
        <v>2</v>
      </c>
      <c r="E2" s="4"/>
      <c r="F2" s="4"/>
      <c r="G2" s="4"/>
      <c r="H2" s="4"/>
      <c r="I2" s="4"/>
      <c r="J2" s="1" t="s">
        <v>3</v>
      </c>
      <c r="M2" s="5"/>
      <c r="N2" s="6"/>
    </row>
    <row r="3" ht="14.25">
      <c r="A3">
        <v>1</v>
      </c>
      <c r="D3" s="4" t="s">
        <v>4</v>
      </c>
      <c r="E3" s="4"/>
      <c r="F3" s="4"/>
      <c r="G3" s="4"/>
      <c r="H3" s="4"/>
      <c r="I3" s="4"/>
      <c r="L3" s="7" t="s">
        <v>5</v>
      </c>
      <c r="M3" s="8"/>
      <c r="N3" s="6"/>
    </row>
    <row r="4" ht="14.25">
      <c r="A4">
        <v>20</v>
      </c>
      <c r="B4" t="s">
        <v>6</v>
      </c>
      <c r="J4" t="s">
        <v>7</v>
      </c>
      <c r="K4" s="1" t="s">
        <v>8</v>
      </c>
      <c r="L4" s="9" t="s">
        <v>9</v>
      </c>
      <c r="M4" s="8"/>
      <c r="N4" s="10"/>
    </row>
    <row r="5" ht="15">
      <c r="A5" t="s">
        <v>10</v>
      </c>
      <c r="B5" s="11" t="s">
        <v>11</v>
      </c>
      <c r="J5" t="s">
        <v>12</v>
      </c>
      <c r="K5" s="1" t="s">
        <v>13</v>
      </c>
      <c r="L5" s="9" t="s">
        <v>14</v>
      </c>
      <c r="M5" s="12"/>
      <c r="N5" s="13"/>
      <c r="O5" s="14"/>
      <c r="P5" s="15"/>
      <c r="Q5" s="16"/>
    </row>
    <row r="6">
      <c r="A6" t="s">
        <v>15</v>
      </c>
      <c r="B6" s="17" t="s">
        <v>16</v>
      </c>
      <c r="C6" s="18"/>
      <c r="J6" t="s">
        <v>17</v>
      </c>
      <c r="K6" s="1" t="s">
        <v>18</v>
      </c>
      <c r="N6" s="15"/>
      <c r="O6" s="15"/>
      <c r="P6" s="15"/>
      <c r="Q6" s="16"/>
    </row>
    <row r="7">
      <c r="A7" t="s">
        <v>19</v>
      </c>
      <c r="B7" s="16" t="s">
        <v>20</v>
      </c>
      <c r="C7" s="16"/>
      <c r="D7" t="s">
        <v>21</v>
      </c>
      <c r="J7" t="s">
        <v>22</v>
      </c>
      <c r="K7" s="1" t="s">
        <v>23</v>
      </c>
      <c r="N7" s="15"/>
      <c r="O7" s="15"/>
      <c r="P7" s="15"/>
      <c r="Q7" s="16"/>
    </row>
    <row r="8">
      <c r="A8" t="s">
        <v>24</v>
      </c>
      <c r="B8" s="19" t="s">
        <v>25</v>
      </c>
      <c r="C8" s="18"/>
      <c r="D8" t="s">
        <v>26</v>
      </c>
      <c r="J8" s="1" t="s">
        <v>27</v>
      </c>
      <c r="K8" s="20" t="s">
        <v>1</v>
      </c>
      <c r="N8" s="15"/>
      <c r="O8" s="15"/>
      <c r="P8" s="15"/>
      <c r="Q8" s="16"/>
    </row>
    <row r="9">
      <c r="A9" t="s">
        <v>28</v>
      </c>
      <c r="B9" t="s">
        <v>29</v>
      </c>
      <c r="D9" t="s">
        <v>30</v>
      </c>
      <c r="J9" s="1" t="s">
        <v>31</v>
      </c>
      <c r="K9" s="20" t="s">
        <v>2</v>
      </c>
      <c r="N9" s="15"/>
      <c r="O9" s="15"/>
      <c r="P9" s="15"/>
      <c r="Q9" s="16"/>
    </row>
    <row r="10" thickBot="1" ht="13.8">
      <c r="D10" t="s">
        <v>32</v>
      </c>
      <c r="N10" s="15"/>
      <c r="O10" s="15"/>
      <c r="P10" s="15"/>
      <c r="Q10" s="16"/>
    </row>
    <row r="11" hidden="1" ht="13.2">
      <c r="N11" s="15"/>
      <c r="O11" s="15"/>
      <c r="P11" s="15"/>
      <c r="Q11" s="16"/>
    </row>
    <row r="12" hidden="1" ht="13.2">
      <c r="N12" s="15"/>
      <c r="O12" s="15"/>
      <c r="P12" s="15"/>
      <c r="Q12" s="16"/>
    </row>
    <row r="13" hidden="1" ht="13.2">
      <c r="N13" s="15"/>
      <c r="O13" s="15"/>
      <c r="P13" s="15"/>
      <c r="Q13" s="16"/>
    </row>
    <row r="14" hidden="1" ht="13.2">
      <c r="N14" s="15"/>
      <c r="O14" s="15"/>
      <c r="P14" s="15"/>
      <c r="Q14" s="16"/>
    </row>
    <row r="15" hidden="1" ht="13.2">
      <c r="N15" s="15"/>
      <c r="O15" s="15"/>
      <c r="P15" s="15"/>
      <c r="Q15" s="16"/>
    </row>
    <row r="16" hidden="1" ht="13.2">
      <c r="N16" s="15"/>
      <c r="O16" s="15"/>
      <c r="P16" s="15"/>
      <c r="Q16" s="16"/>
    </row>
    <row r="17" hidden="1" ht="13.2">
      <c r="N17" s="15"/>
      <c r="O17" s="15"/>
      <c r="P17" s="15"/>
      <c r="Q17" s="16"/>
    </row>
    <row r="18" hidden="1" thickBot="1" ht="13.8"/>
    <row r="19" thickTop="1" thickBot="1" ht="14.4">
      <c r="K19" s="21" t="s">
        <v>33</v>
      </c>
      <c r="L19" s="21" t="s">
        <v>34</v>
      </c>
      <c r="M19" s="22" t="s">
        <v>35</v>
      </c>
      <c r="N19" s="21" t="s">
        <v>36</v>
      </c>
      <c r="O19" s="23" t="s">
        <v>37</v>
      </c>
    </row>
    <row r="20">
      <c r="E20">
        <v>0</v>
      </c>
      <c r="F20"/>
      <c r="G20">
        <v>0</v>
      </c>
      <c r="K20" s="24" t="s">
        <v>2</v>
      </c>
      <c r="L20" s="24" t="s">
        <v>38</v>
      </c>
      <c r="M20" s="25"/>
      <c r="N20" s="26" t="s">
        <v>38</v>
      </c>
      <c r="O20" s="27"/>
    </row>
    <row r="21">
      <c r="E21">
        <v>2</v>
      </c>
      <c r="F21">
        <v>5</v>
      </c>
      <c r="G21">
        <v>2</v>
      </c>
      <c r="K21" s="28" t="s">
        <v>39</v>
      </c>
      <c r="L21" s="28" t="s">
        <v>38</v>
      </c>
      <c r="M21" s="29">
        <v>1</v>
      </c>
      <c r="N21" s="30" t="s">
        <v>40</v>
      </c>
      <c r="O21" s="31">
        <f>+O22+O115+O148</f>
        <v>0</v>
      </c>
    </row>
    <row r="22">
      <c r="E22">
        <v>3</v>
      </c>
      <c r="F22">
        <v>42</v>
      </c>
      <c r="G22">
        <v>3</v>
      </c>
      <c r="K22" s="28" t="s">
        <v>41</v>
      </c>
      <c r="L22" s="28" t="s">
        <v>38</v>
      </c>
      <c r="M22" s="29">
        <v>1</v>
      </c>
      <c r="N22" s="30" t="s">
        <v>40</v>
      </c>
      <c r="O22" s="31">
        <f>+O23+O112</f>
        <v>0</v>
      </c>
    </row>
    <row r="23">
      <c r="E23">
        <v>4</v>
      </c>
      <c r="F23">
        <v>148</v>
      </c>
      <c r="G23">
        <v>4</v>
      </c>
      <c r="K23" s="28" t="s">
        <v>42</v>
      </c>
      <c r="L23" s="28" t="s">
        <v>38</v>
      </c>
      <c r="M23" s="29">
        <v>1</v>
      </c>
      <c r="N23" s="30" t="s">
        <v>40</v>
      </c>
      <c r="O23" s="31">
        <f>+O24</f>
        <v>0</v>
      </c>
    </row>
    <row r="24">
      <c r="E24">
        <v>5</v>
      </c>
      <c r="F24"/>
      <c r="G24">
        <v>9</v>
      </c>
      <c r="K24" s="28" t="s">
        <v>43</v>
      </c>
      <c r="L24" s="28" t="s">
        <v>38</v>
      </c>
      <c r="M24" s="29">
        <v>1</v>
      </c>
      <c r="N24" s="30" t="s">
        <v>40</v>
      </c>
      <c r="O24" s="31">
        <f>+O25+O59+O89+O109</f>
        <v>0</v>
      </c>
    </row>
    <row r="25">
      <c r="E25">
        <v>6</v>
      </c>
      <c r="F25"/>
      <c r="G25">
        <v>10</v>
      </c>
      <c r="K25" s="28" t="s">
        <v>44</v>
      </c>
      <c r="L25" s="28" t="s">
        <v>38</v>
      </c>
      <c r="M25" s="29">
        <v>1</v>
      </c>
      <c r="N25" s="30" t="s">
        <v>40</v>
      </c>
      <c r="O25" s="31">
        <f>+O26+O44+O54+O56</f>
        <v>0</v>
      </c>
    </row>
    <row r="26">
      <c r="E26">
        <v>7</v>
      </c>
      <c r="F26"/>
      <c r="G26">
        <v>11</v>
      </c>
      <c r="K26" s="28" t="s">
        <v>45</v>
      </c>
      <c r="L26" s="28" t="s">
        <v>38</v>
      </c>
      <c r="M26" s="29">
        <v>1</v>
      </c>
      <c r="N26" s="30" t="s">
        <v>40</v>
      </c>
      <c r="O26" s="31">
        <f>+O27+O28+O29+O30+O31+O32+O33+O34+O35+O36+O37+O38+O39+O40+O41+O42+O43</f>
        <v>0</v>
      </c>
    </row>
    <row r="27">
      <c r="E27">
        <v>8</v>
      </c>
      <c r="F27"/>
      <c r="G27">
        <v>12</v>
      </c>
      <c r="K27" s="28" t="s">
        <v>46</v>
      </c>
      <c r="L27" s="28" t="s">
        <v>47</v>
      </c>
      <c r="M27" s="29">
        <v>304</v>
      </c>
      <c r="N27" s="30" t="s">
        <v>48</v>
      </c>
      <c r="O27" s="32"/>
    </row>
    <row r="28">
      <c r="E28">
        <v>9</v>
      </c>
      <c r="F28"/>
      <c r="G28">
        <v>12</v>
      </c>
      <c r="K28" s="28" t="s">
        <v>46</v>
      </c>
      <c r="L28" s="28" t="s">
        <v>49</v>
      </c>
      <c r="M28" s="29">
        <v>5475</v>
      </c>
      <c r="N28" s="30" t="s">
        <v>48</v>
      </c>
      <c r="O28" s="32"/>
    </row>
    <row r="29" ht="27">
      <c r="E29">
        <v>10</v>
      </c>
      <c r="F29"/>
      <c r="G29">
        <v>12</v>
      </c>
      <c r="K29" s="28" t="s">
        <v>46</v>
      </c>
      <c r="L29" s="28" t="s">
        <v>50</v>
      </c>
      <c r="M29" s="29">
        <v>1996</v>
      </c>
      <c r="N29" s="30" t="s">
        <v>48</v>
      </c>
      <c r="O29" s="32"/>
    </row>
    <row r="30" ht="27">
      <c r="E30">
        <v>11</v>
      </c>
      <c r="F30"/>
      <c r="G30">
        <v>12</v>
      </c>
      <c r="K30" s="28" t="s">
        <v>46</v>
      </c>
      <c r="L30" s="28" t="s">
        <v>51</v>
      </c>
      <c r="M30" s="29">
        <v>1707</v>
      </c>
      <c r="N30" s="30" t="s">
        <v>48</v>
      </c>
      <c r="O30" s="32"/>
    </row>
    <row r="31" ht="27">
      <c r="E31">
        <v>12</v>
      </c>
      <c r="F31"/>
      <c r="G31">
        <v>12</v>
      </c>
      <c r="K31" s="28" t="s">
        <v>52</v>
      </c>
      <c r="L31" s="28" t="s">
        <v>53</v>
      </c>
      <c r="M31" s="29">
        <v>5609</v>
      </c>
      <c r="N31" s="30" t="s">
        <v>48</v>
      </c>
      <c r="O31" s="32"/>
    </row>
    <row r="32" ht="27">
      <c r="E32">
        <v>13</v>
      </c>
      <c r="F32"/>
      <c r="G32">
        <v>12</v>
      </c>
      <c r="K32" s="28" t="s">
        <v>54</v>
      </c>
      <c r="L32" s="28" t="s">
        <v>55</v>
      </c>
      <c r="M32" s="29">
        <v>1310</v>
      </c>
      <c r="N32" s="30" t="s">
        <v>48</v>
      </c>
      <c r="O32" s="32"/>
    </row>
    <row r="33" ht="40.5">
      <c r="E33">
        <v>14</v>
      </c>
      <c r="F33"/>
      <c r="G33">
        <v>12</v>
      </c>
      <c r="K33" s="28" t="s">
        <v>56</v>
      </c>
      <c r="L33" s="28" t="s">
        <v>57</v>
      </c>
      <c r="M33" s="29">
        <v>655</v>
      </c>
      <c r="N33" s="30" t="s">
        <v>48</v>
      </c>
      <c r="O33" s="32"/>
    </row>
    <row r="34" ht="27">
      <c r="E34">
        <v>15</v>
      </c>
      <c r="F34"/>
      <c r="G34">
        <v>12</v>
      </c>
      <c r="K34" s="28" t="s">
        <v>58</v>
      </c>
      <c r="L34" s="28" t="s">
        <v>59</v>
      </c>
      <c r="M34" s="29">
        <v>320</v>
      </c>
      <c r="N34" s="30" t="s">
        <v>48</v>
      </c>
      <c r="O34" s="32"/>
    </row>
    <row r="35" ht="27">
      <c r="E35">
        <v>16</v>
      </c>
      <c r="F35"/>
      <c r="G35">
        <v>12</v>
      </c>
      <c r="K35" s="28" t="s">
        <v>58</v>
      </c>
      <c r="L35" s="28" t="s">
        <v>60</v>
      </c>
      <c r="M35" s="29">
        <v>1927</v>
      </c>
      <c r="N35" s="30" t="s">
        <v>48</v>
      </c>
      <c r="O35" s="32"/>
    </row>
    <row r="36" ht="27">
      <c r="E36">
        <v>17</v>
      </c>
      <c r="F36"/>
      <c r="G36">
        <v>12</v>
      </c>
      <c r="K36" s="28" t="s">
        <v>58</v>
      </c>
      <c r="L36" s="28" t="s">
        <v>61</v>
      </c>
      <c r="M36" s="29">
        <v>2886</v>
      </c>
      <c r="N36" s="30" t="s">
        <v>48</v>
      </c>
      <c r="O36" s="32"/>
    </row>
    <row r="37" ht="27">
      <c r="E37">
        <v>18</v>
      </c>
      <c r="F37"/>
      <c r="G37">
        <v>12</v>
      </c>
      <c r="K37" s="28" t="s">
        <v>62</v>
      </c>
      <c r="L37" s="28" t="s">
        <v>63</v>
      </c>
      <c r="M37" s="29">
        <v>319</v>
      </c>
      <c r="N37" s="30" t="s">
        <v>48</v>
      </c>
      <c r="O37" s="32"/>
    </row>
    <row r="38" ht="27">
      <c r="E38">
        <v>19</v>
      </c>
      <c r="F38"/>
      <c r="G38">
        <v>12</v>
      </c>
      <c r="K38" s="28" t="s">
        <v>62</v>
      </c>
      <c r="L38" s="28" t="s">
        <v>64</v>
      </c>
      <c r="M38" s="29">
        <v>411</v>
      </c>
      <c r="N38" s="30" t="s">
        <v>48</v>
      </c>
      <c r="O38" s="32"/>
    </row>
    <row r="39">
      <c r="E39">
        <v>20</v>
      </c>
      <c r="F39"/>
      <c r="G39">
        <v>12</v>
      </c>
      <c r="K39" s="28" t="s">
        <v>65</v>
      </c>
      <c r="L39" s="28" t="s">
        <v>66</v>
      </c>
      <c r="M39" s="29">
        <v>109</v>
      </c>
      <c r="N39" s="30" t="s">
        <v>48</v>
      </c>
      <c r="O39" s="32"/>
    </row>
    <row r="40">
      <c r="E40">
        <v>21</v>
      </c>
      <c r="F40"/>
      <c r="G40">
        <v>12</v>
      </c>
      <c r="K40" s="28" t="s">
        <v>65</v>
      </c>
      <c r="L40" s="28" t="s">
        <v>67</v>
      </c>
      <c r="M40" s="29">
        <v>305</v>
      </c>
      <c r="N40" s="30" t="s">
        <v>48</v>
      </c>
      <c r="O40" s="32"/>
    </row>
    <row r="41" ht="27">
      <c r="E41">
        <v>22</v>
      </c>
      <c r="F41"/>
      <c r="G41">
        <v>12</v>
      </c>
      <c r="K41" s="28" t="s">
        <v>68</v>
      </c>
      <c r="L41" s="28" t="s">
        <v>69</v>
      </c>
      <c r="M41" s="29">
        <v>1</v>
      </c>
      <c r="N41" s="30" t="s">
        <v>40</v>
      </c>
      <c r="O41" s="32"/>
    </row>
    <row r="42" ht="27">
      <c r="E42">
        <v>23</v>
      </c>
      <c r="F42"/>
      <c r="G42">
        <v>12</v>
      </c>
      <c r="K42" s="28" t="s">
        <v>70</v>
      </c>
      <c r="L42" s="28" t="s">
        <v>71</v>
      </c>
      <c r="M42" s="29">
        <v>1</v>
      </c>
      <c r="N42" s="30" t="s">
        <v>40</v>
      </c>
      <c r="O42" s="32"/>
    </row>
    <row r="43" ht="27">
      <c r="E43">
        <v>24</v>
      </c>
      <c r="F43"/>
      <c r="G43">
        <v>12</v>
      </c>
      <c r="K43" s="28" t="s">
        <v>72</v>
      </c>
      <c r="L43" s="28" t="s">
        <v>73</v>
      </c>
      <c r="M43" s="29">
        <v>1</v>
      </c>
      <c r="N43" s="30" t="s">
        <v>40</v>
      </c>
      <c r="O43" s="32"/>
    </row>
    <row r="44">
      <c r="E44">
        <v>25</v>
      </c>
      <c r="F44"/>
      <c r="G44">
        <v>11</v>
      </c>
      <c r="K44" s="28" t="s">
        <v>74</v>
      </c>
      <c r="L44" s="28" t="s">
        <v>38</v>
      </c>
      <c r="M44" s="29">
        <v>1</v>
      </c>
      <c r="N44" s="30" t="s">
        <v>40</v>
      </c>
      <c r="O44" s="31">
        <f>+O45+O46+O47+O48+O49+O50+O51+O52+O53</f>
        <v>0</v>
      </c>
    </row>
    <row r="45">
      <c r="E45">
        <v>26</v>
      </c>
      <c r="F45"/>
      <c r="G45">
        <v>12</v>
      </c>
      <c r="K45" s="28" t="s">
        <v>75</v>
      </c>
      <c r="L45" s="28" t="s">
        <v>76</v>
      </c>
      <c r="M45" s="29">
        <v>2</v>
      </c>
      <c r="N45" s="30" t="s">
        <v>77</v>
      </c>
      <c r="O45" s="32"/>
    </row>
    <row r="46">
      <c r="E46">
        <v>27</v>
      </c>
      <c r="F46"/>
      <c r="G46">
        <v>12</v>
      </c>
      <c r="K46" s="28" t="s">
        <v>78</v>
      </c>
      <c r="L46" s="28" t="s">
        <v>79</v>
      </c>
      <c r="M46" s="29">
        <v>4</v>
      </c>
      <c r="N46" s="30" t="s">
        <v>80</v>
      </c>
      <c r="O46" s="32"/>
    </row>
    <row r="47">
      <c r="E47">
        <v>28</v>
      </c>
      <c r="F47"/>
      <c r="G47">
        <v>12</v>
      </c>
      <c r="K47" s="28" t="s">
        <v>81</v>
      </c>
      <c r="L47" s="28" t="s">
        <v>82</v>
      </c>
      <c r="M47" s="29">
        <v>16</v>
      </c>
      <c r="N47" s="30" t="s">
        <v>83</v>
      </c>
      <c r="O47" s="32"/>
    </row>
    <row r="48">
      <c r="E48">
        <v>29</v>
      </c>
      <c r="F48"/>
      <c r="G48">
        <v>12</v>
      </c>
      <c r="K48" s="28" t="s">
        <v>84</v>
      </c>
      <c r="L48" s="28" t="s">
        <v>85</v>
      </c>
      <c r="M48" s="29">
        <v>4</v>
      </c>
      <c r="N48" s="30" t="s">
        <v>86</v>
      </c>
      <c r="O48" s="32"/>
    </row>
    <row r="49">
      <c r="E49">
        <v>30</v>
      </c>
      <c r="F49"/>
      <c r="G49">
        <v>12</v>
      </c>
      <c r="K49" s="28" t="s">
        <v>87</v>
      </c>
      <c r="L49" s="28" t="s">
        <v>88</v>
      </c>
      <c r="M49" s="29">
        <v>4</v>
      </c>
      <c r="N49" s="30" t="s">
        <v>77</v>
      </c>
      <c r="O49" s="32"/>
    </row>
    <row r="50">
      <c r="E50">
        <v>31</v>
      </c>
      <c r="F50"/>
      <c r="G50">
        <v>12</v>
      </c>
      <c r="K50" s="28" t="s">
        <v>89</v>
      </c>
      <c r="L50" s="28" t="s">
        <v>90</v>
      </c>
      <c r="M50" s="29">
        <v>2</v>
      </c>
      <c r="N50" s="30" t="s">
        <v>86</v>
      </c>
      <c r="O50" s="32"/>
    </row>
    <row r="51">
      <c r="E51">
        <v>32</v>
      </c>
      <c r="F51"/>
      <c r="G51">
        <v>12</v>
      </c>
      <c r="K51" s="28" t="s">
        <v>89</v>
      </c>
      <c r="L51" s="28" t="s">
        <v>91</v>
      </c>
      <c r="M51" s="29">
        <v>2</v>
      </c>
      <c r="N51" s="30" t="s">
        <v>86</v>
      </c>
      <c r="O51" s="32"/>
    </row>
    <row r="52">
      <c r="E52">
        <v>33</v>
      </c>
      <c r="F52"/>
      <c r="G52">
        <v>12</v>
      </c>
      <c r="K52" s="28" t="s">
        <v>92</v>
      </c>
      <c r="L52" s="28" t="s">
        <v>93</v>
      </c>
      <c r="M52" s="29">
        <v>2</v>
      </c>
      <c r="N52" s="30" t="s">
        <v>80</v>
      </c>
      <c r="O52" s="32"/>
    </row>
    <row r="53">
      <c r="E53">
        <v>34</v>
      </c>
      <c r="F53"/>
      <c r="G53">
        <v>12</v>
      </c>
      <c r="K53" s="28" t="s">
        <v>94</v>
      </c>
      <c r="L53" s="28" t="s">
        <v>95</v>
      </c>
      <c r="M53" s="29">
        <v>4</v>
      </c>
      <c r="N53" s="30" t="s">
        <v>83</v>
      </c>
      <c r="O53" s="32"/>
    </row>
    <row r="54">
      <c r="E54">
        <v>35</v>
      </c>
      <c r="F54"/>
      <c r="G54">
        <v>11</v>
      </c>
      <c r="K54" s="28" t="s">
        <v>96</v>
      </c>
      <c r="L54" s="28" t="s">
        <v>38</v>
      </c>
      <c r="M54" s="29">
        <v>1</v>
      </c>
      <c r="N54" s="30" t="s">
        <v>40</v>
      </c>
      <c r="O54" s="31">
        <f>+O55</f>
        <v>0</v>
      </c>
    </row>
    <row r="55" ht="54">
      <c r="E55">
        <v>36</v>
      </c>
      <c r="F55"/>
      <c r="G55">
        <v>12</v>
      </c>
      <c r="K55" s="28" t="s">
        <v>97</v>
      </c>
      <c r="L55" s="28" t="s">
        <v>98</v>
      </c>
      <c r="M55" s="29">
        <v>2</v>
      </c>
      <c r="N55" s="30" t="s">
        <v>99</v>
      </c>
      <c r="O55" s="32"/>
    </row>
    <row r="56">
      <c r="E56">
        <v>37</v>
      </c>
      <c r="F56"/>
      <c r="G56">
        <v>11</v>
      </c>
      <c r="K56" s="28" t="s">
        <v>100</v>
      </c>
      <c r="L56" s="28" t="s">
        <v>38</v>
      </c>
      <c r="M56" s="29">
        <v>1</v>
      </c>
      <c r="N56" s="30" t="s">
        <v>40</v>
      </c>
      <c r="O56" s="31">
        <f>+O57+O58</f>
        <v>0</v>
      </c>
    </row>
    <row r="57" ht="40.5">
      <c r="E57">
        <v>38</v>
      </c>
      <c r="F57"/>
      <c r="G57">
        <v>12</v>
      </c>
      <c r="K57" s="28" t="s">
        <v>101</v>
      </c>
      <c r="L57" s="28" t="s">
        <v>102</v>
      </c>
      <c r="M57" s="29">
        <v>2</v>
      </c>
      <c r="N57" s="30" t="s">
        <v>99</v>
      </c>
      <c r="O57" s="32"/>
    </row>
    <row r="58">
      <c r="E58">
        <v>39</v>
      </c>
      <c r="F58"/>
      <c r="G58">
        <v>12</v>
      </c>
      <c r="K58" s="28" t="s">
        <v>103</v>
      </c>
      <c r="L58" s="28" t="s">
        <v>38</v>
      </c>
      <c r="M58" s="29">
        <v>268</v>
      </c>
      <c r="N58" s="30" t="s">
        <v>104</v>
      </c>
      <c r="O58" s="32"/>
    </row>
    <row r="59">
      <c r="E59">
        <v>40</v>
      </c>
      <c r="F59"/>
      <c r="G59">
        <v>10</v>
      </c>
      <c r="K59" s="28" t="s">
        <v>105</v>
      </c>
      <c r="L59" s="28" t="s">
        <v>106</v>
      </c>
      <c r="M59" s="29">
        <v>1</v>
      </c>
      <c r="N59" s="30" t="s">
        <v>40</v>
      </c>
      <c r="O59" s="31">
        <f>+O60+O72+O84+O86</f>
        <v>0</v>
      </c>
    </row>
    <row r="60">
      <c r="E60">
        <v>41</v>
      </c>
      <c r="F60"/>
      <c r="G60">
        <v>11</v>
      </c>
      <c r="K60" s="28" t="s">
        <v>45</v>
      </c>
      <c r="L60" s="28" t="s">
        <v>38</v>
      </c>
      <c r="M60" s="29">
        <v>1</v>
      </c>
      <c r="N60" s="30" t="s">
        <v>40</v>
      </c>
      <c r="O60" s="31">
        <f>+O61+O62+O63+O64+O65+O66+O67+O68+O69+O70+O71</f>
        <v>0</v>
      </c>
    </row>
    <row r="61">
      <c r="E61">
        <v>42</v>
      </c>
      <c r="F61"/>
      <c r="G61">
        <v>12</v>
      </c>
      <c r="K61" s="28" t="s">
        <v>46</v>
      </c>
      <c r="L61" s="28" t="s">
        <v>47</v>
      </c>
      <c r="M61" s="29">
        <v>860</v>
      </c>
      <c r="N61" s="30" t="s">
        <v>48</v>
      </c>
      <c r="O61" s="32"/>
    </row>
    <row r="62" ht="40.5">
      <c r="E62">
        <v>43</v>
      </c>
      <c r="F62"/>
      <c r="G62">
        <v>12</v>
      </c>
      <c r="K62" s="28" t="s">
        <v>107</v>
      </c>
      <c r="L62" s="28" t="s">
        <v>108</v>
      </c>
      <c r="M62" s="29">
        <v>158</v>
      </c>
      <c r="N62" s="30" t="s">
        <v>48</v>
      </c>
      <c r="O62" s="32"/>
    </row>
    <row r="63" ht="27">
      <c r="E63">
        <v>44</v>
      </c>
      <c r="F63"/>
      <c r="G63">
        <v>12</v>
      </c>
      <c r="K63" s="28" t="s">
        <v>109</v>
      </c>
      <c r="L63" s="28" t="s">
        <v>110</v>
      </c>
      <c r="M63" s="29">
        <v>9</v>
      </c>
      <c r="N63" s="30" t="s">
        <v>48</v>
      </c>
      <c r="O63" s="32"/>
    </row>
    <row r="64" ht="27">
      <c r="E64">
        <v>45</v>
      </c>
      <c r="F64"/>
      <c r="G64">
        <v>12</v>
      </c>
      <c r="K64" s="28" t="s">
        <v>109</v>
      </c>
      <c r="L64" s="28" t="s">
        <v>111</v>
      </c>
      <c r="M64" s="29">
        <v>8</v>
      </c>
      <c r="N64" s="30" t="s">
        <v>48</v>
      </c>
      <c r="O64" s="32"/>
    </row>
    <row r="65" ht="27">
      <c r="E65">
        <v>46</v>
      </c>
      <c r="F65"/>
      <c r="G65">
        <v>12</v>
      </c>
      <c r="K65" s="28" t="s">
        <v>112</v>
      </c>
      <c r="L65" s="28" t="s">
        <v>113</v>
      </c>
      <c r="M65" s="29">
        <v>29</v>
      </c>
      <c r="N65" s="30" t="s">
        <v>48</v>
      </c>
      <c r="O65" s="32"/>
    </row>
    <row r="66" ht="27">
      <c r="E66">
        <v>47</v>
      </c>
      <c r="F66"/>
      <c r="G66">
        <v>12</v>
      </c>
      <c r="K66" s="28" t="s">
        <v>112</v>
      </c>
      <c r="L66" s="28" t="s">
        <v>114</v>
      </c>
      <c r="M66" s="29">
        <v>989</v>
      </c>
      <c r="N66" s="30" t="s">
        <v>48</v>
      </c>
      <c r="O66" s="32"/>
    </row>
    <row r="67" ht="27">
      <c r="E67">
        <v>48</v>
      </c>
      <c r="F67"/>
      <c r="G67">
        <v>12</v>
      </c>
      <c r="K67" s="28" t="s">
        <v>115</v>
      </c>
      <c r="L67" s="28" t="s">
        <v>116</v>
      </c>
      <c r="M67" s="29">
        <v>50</v>
      </c>
      <c r="N67" s="30" t="s">
        <v>48</v>
      </c>
      <c r="O67" s="32"/>
    </row>
    <row r="68" ht="27">
      <c r="E68">
        <v>49</v>
      </c>
      <c r="F68"/>
      <c r="G68">
        <v>12</v>
      </c>
      <c r="K68" s="28" t="s">
        <v>115</v>
      </c>
      <c r="L68" s="28" t="s">
        <v>117</v>
      </c>
      <c r="M68" s="29">
        <v>180</v>
      </c>
      <c r="N68" s="30" t="s">
        <v>48</v>
      </c>
      <c r="O68" s="32"/>
    </row>
    <row r="69">
      <c r="E69">
        <v>50</v>
      </c>
      <c r="F69"/>
      <c r="G69">
        <v>12</v>
      </c>
      <c r="K69" s="28" t="s">
        <v>68</v>
      </c>
      <c r="L69" s="28" t="s">
        <v>118</v>
      </c>
      <c r="M69" s="29">
        <v>1</v>
      </c>
      <c r="N69" s="30" t="s">
        <v>40</v>
      </c>
      <c r="O69" s="32"/>
    </row>
    <row r="70">
      <c r="E70">
        <v>51</v>
      </c>
      <c r="F70"/>
      <c r="G70">
        <v>12</v>
      </c>
      <c r="K70" s="28" t="s">
        <v>70</v>
      </c>
      <c r="L70" s="28" t="s">
        <v>119</v>
      </c>
      <c r="M70" s="29">
        <v>1</v>
      </c>
      <c r="N70" s="30" t="s">
        <v>40</v>
      </c>
      <c r="O70" s="32"/>
    </row>
    <row r="71">
      <c r="E71">
        <v>52</v>
      </c>
      <c r="F71"/>
      <c r="G71">
        <v>12</v>
      </c>
      <c r="K71" s="28" t="s">
        <v>72</v>
      </c>
      <c r="L71" s="28" t="s">
        <v>120</v>
      </c>
      <c r="M71" s="29">
        <v>1</v>
      </c>
      <c r="N71" s="30" t="s">
        <v>40</v>
      </c>
      <c r="O71" s="32"/>
    </row>
    <row r="72">
      <c r="E72">
        <v>53</v>
      </c>
      <c r="F72"/>
      <c r="G72">
        <v>11</v>
      </c>
      <c r="K72" s="28" t="s">
        <v>74</v>
      </c>
      <c r="L72" s="28" t="s">
        <v>38</v>
      </c>
      <c r="M72" s="29">
        <v>1</v>
      </c>
      <c r="N72" s="30" t="s">
        <v>40</v>
      </c>
      <c r="O72" s="31">
        <f>+O73+O74+O75+O76+O77+O78+O79+O80+O81+O82+O83</f>
        <v>0</v>
      </c>
    </row>
    <row r="73">
      <c r="E73">
        <v>54</v>
      </c>
      <c r="F73"/>
      <c r="G73">
        <v>12</v>
      </c>
      <c r="K73" s="28" t="s">
        <v>121</v>
      </c>
      <c r="L73" s="28" t="s">
        <v>122</v>
      </c>
      <c r="M73" s="29">
        <v>1</v>
      </c>
      <c r="N73" s="30" t="s">
        <v>80</v>
      </c>
      <c r="O73" s="32"/>
    </row>
    <row r="74">
      <c r="E74">
        <v>55</v>
      </c>
      <c r="F74"/>
      <c r="G74">
        <v>12</v>
      </c>
      <c r="K74" s="28" t="s">
        <v>123</v>
      </c>
      <c r="L74" s="28" t="s">
        <v>124</v>
      </c>
      <c r="M74" s="29">
        <v>1</v>
      </c>
      <c r="N74" s="30" t="s">
        <v>83</v>
      </c>
      <c r="O74" s="32"/>
    </row>
    <row r="75">
      <c r="E75">
        <v>56</v>
      </c>
      <c r="F75"/>
      <c r="G75">
        <v>12</v>
      </c>
      <c r="K75" s="28" t="s">
        <v>125</v>
      </c>
      <c r="L75" s="28" t="s">
        <v>126</v>
      </c>
      <c r="M75" s="29">
        <v>17</v>
      </c>
      <c r="N75" s="30" t="s">
        <v>83</v>
      </c>
      <c r="O75" s="32"/>
    </row>
    <row r="76">
      <c r="E76">
        <v>57</v>
      </c>
      <c r="F76"/>
      <c r="G76">
        <v>12</v>
      </c>
      <c r="K76" s="28" t="s">
        <v>127</v>
      </c>
      <c r="L76" s="28" t="s">
        <v>126</v>
      </c>
      <c r="M76" s="29">
        <v>1</v>
      </c>
      <c r="N76" s="30" t="s">
        <v>83</v>
      </c>
      <c r="O76" s="32"/>
    </row>
    <row r="77">
      <c r="E77">
        <v>58</v>
      </c>
      <c r="F77"/>
      <c r="G77">
        <v>12</v>
      </c>
      <c r="K77" s="28" t="s">
        <v>128</v>
      </c>
      <c r="L77" s="28" t="s">
        <v>129</v>
      </c>
      <c r="M77" s="29">
        <v>8</v>
      </c>
      <c r="N77" s="30" t="s">
        <v>83</v>
      </c>
      <c r="O77" s="32"/>
    </row>
    <row r="78">
      <c r="E78">
        <v>59</v>
      </c>
      <c r="F78"/>
      <c r="G78">
        <v>12</v>
      </c>
      <c r="K78" s="28" t="s">
        <v>130</v>
      </c>
      <c r="L78" s="28" t="s">
        <v>38</v>
      </c>
      <c r="M78" s="29">
        <v>2</v>
      </c>
      <c r="N78" s="30" t="s">
        <v>83</v>
      </c>
      <c r="O78" s="32"/>
    </row>
    <row r="79">
      <c r="E79">
        <v>60</v>
      </c>
      <c r="F79"/>
      <c r="G79">
        <v>12</v>
      </c>
      <c r="K79" s="28" t="s">
        <v>131</v>
      </c>
      <c r="L79" s="28" t="s">
        <v>132</v>
      </c>
      <c r="M79" s="29">
        <v>1</v>
      </c>
      <c r="N79" s="30" t="s">
        <v>83</v>
      </c>
      <c r="O79" s="32"/>
    </row>
    <row r="80">
      <c r="E80">
        <v>61</v>
      </c>
      <c r="F80"/>
      <c r="G80">
        <v>12</v>
      </c>
      <c r="K80" s="28" t="s">
        <v>133</v>
      </c>
      <c r="L80" s="28" t="s">
        <v>134</v>
      </c>
      <c r="M80" s="29">
        <v>1</v>
      </c>
      <c r="N80" s="30" t="s">
        <v>83</v>
      </c>
      <c r="O80" s="32"/>
    </row>
    <row r="81">
      <c r="E81">
        <v>62</v>
      </c>
      <c r="F81"/>
      <c r="G81">
        <v>12</v>
      </c>
      <c r="K81" s="28" t="s">
        <v>135</v>
      </c>
      <c r="L81" s="28" t="s">
        <v>136</v>
      </c>
      <c r="M81" s="29">
        <v>2</v>
      </c>
      <c r="N81" s="30" t="s">
        <v>83</v>
      </c>
      <c r="O81" s="32"/>
    </row>
    <row r="82">
      <c r="E82">
        <v>63</v>
      </c>
      <c r="F82"/>
      <c r="G82">
        <v>12</v>
      </c>
      <c r="K82" s="28" t="s">
        <v>137</v>
      </c>
      <c r="L82" s="28" t="s">
        <v>138</v>
      </c>
      <c r="M82" s="29">
        <v>1</v>
      </c>
      <c r="N82" s="30" t="s">
        <v>83</v>
      </c>
      <c r="O82" s="32"/>
    </row>
    <row r="83">
      <c r="E83">
        <v>64</v>
      </c>
      <c r="F83"/>
      <c r="G83">
        <v>12</v>
      </c>
      <c r="K83" s="28" t="s">
        <v>139</v>
      </c>
      <c r="L83" s="28" t="s">
        <v>140</v>
      </c>
      <c r="M83" s="29">
        <v>2</v>
      </c>
      <c r="N83" s="30" t="s">
        <v>80</v>
      </c>
      <c r="O83" s="32"/>
    </row>
    <row r="84">
      <c r="E84">
        <v>65</v>
      </c>
      <c r="F84"/>
      <c r="G84">
        <v>11</v>
      </c>
      <c r="K84" s="28" t="s">
        <v>141</v>
      </c>
      <c r="L84" s="28" t="s">
        <v>38</v>
      </c>
      <c r="M84" s="29">
        <v>1</v>
      </c>
      <c r="N84" s="30" t="s">
        <v>40</v>
      </c>
      <c r="O84" s="31">
        <f>+O85</f>
        <v>0</v>
      </c>
    </row>
    <row r="85" ht="40.5">
      <c r="E85">
        <v>66</v>
      </c>
      <c r="F85"/>
      <c r="G85">
        <v>12</v>
      </c>
      <c r="K85" s="28" t="s">
        <v>97</v>
      </c>
      <c r="L85" s="28" t="s">
        <v>142</v>
      </c>
      <c r="M85" s="29">
        <v>1</v>
      </c>
      <c r="N85" s="30" t="s">
        <v>99</v>
      </c>
      <c r="O85" s="32"/>
    </row>
    <row r="86">
      <c r="E86">
        <v>67</v>
      </c>
      <c r="F86"/>
      <c r="G86">
        <v>11</v>
      </c>
      <c r="K86" s="28" t="s">
        <v>143</v>
      </c>
      <c r="L86" s="28" t="s">
        <v>38</v>
      </c>
      <c r="M86" s="29">
        <v>1</v>
      </c>
      <c r="N86" s="30" t="s">
        <v>40</v>
      </c>
      <c r="O86" s="31">
        <f>+O87+O88</f>
        <v>0</v>
      </c>
    </row>
    <row r="87">
      <c r="E87">
        <v>68</v>
      </c>
      <c r="F87"/>
      <c r="G87">
        <v>12</v>
      </c>
      <c r="K87" s="28" t="s">
        <v>103</v>
      </c>
      <c r="L87" s="28" t="s">
        <v>38</v>
      </c>
      <c r="M87" s="29">
        <v>24</v>
      </c>
      <c r="N87" s="30" t="s">
        <v>104</v>
      </c>
      <c r="O87" s="32"/>
    </row>
    <row r="88" ht="27">
      <c r="E88">
        <v>69</v>
      </c>
      <c r="F88"/>
      <c r="G88">
        <v>12</v>
      </c>
      <c r="K88" s="28" t="s">
        <v>144</v>
      </c>
      <c r="L88" s="28" t="s">
        <v>145</v>
      </c>
      <c r="M88" s="29">
        <v>1333</v>
      </c>
      <c r="N88" s="30" t="s">
        <v>48</v>
      </c>
      <c r="O88" s="32"/>
    </row>
    <row r="89">
      <c r="E89">
        <v>70</v>
      </c>
      <c r="F89"/>
      <c r="G89">
        <v>10</v>
      </c>
      <c r="K89" s="28" t="s">
        <v>146</v>
      </c>
      <c r="L89" s="28" t="s">
        <v>147</v>
      </c>
      <c r="M89" s="29">
        <v>1</v>
      </c>
      <c r="N89" s="30" t="s">
        <v>40</v>
      </c>
      <c r="O89" s="31">
        <f>+O90+O107</f>
        <v>0</v>
      </c>
    </row>
    <row r="90">
      <c r="E90">
        <v>71</v>
      </c>
      <c r="F90"/>
      <c r="G90">
        <v>11</v>
      </c>
      <c r="K90" s="28" t="s">
        <v>148</v>
      </c>
      <c r="L90" s="28" t="s">
        <v>38</v>
      </c>
      <c r="M90" s="29">
        <v>1</v>
      </c>
      <c r="N90" s="30" t="s">
        <v>40</v>
      </c>
      <c r="O90" s="31">
        <f>+O91+O92+O93+O94+O95+O96+O97+O98+O99+O100+O101+O102+O103+O104+O105+O106</f>
        <v>0</v>
      </c>
    </row>
    <row r="91" ht="27">
      <c r="E91">
        <v>72</v>
      </c>
      <c r="F91"/>
      <c r="G91">
        <v>12</v>
      </c>
      <c r="K91" s="28" t="s">
        <v>109</v>
      </c>
      <c r="L91" s="28" t="s">
        <v>110</v>
      </c>
      <c r="M91" s="29">
        <v>42</v>
      </c>
      <c r="N91" s="30" t="s">
        <v>48</v>
      </c>
      <c r="O91" s="32"/>
    </row>
    <row r="92" ht="27">
      <c r="E92">
        <v>73</v>
      </c>
      <c r="F92"/>
      <c r="G92">
        <v>12</v>
      </c>
      <c r="K92" s="28" t="s">
        <v>109</v>
      </c>
      <c r="L92" s="28" t="s">
        <v>111</v>
      </c>
      <c r="M92" s="29">
        <v>315</v>
      </c>
      <c r="N92" s="30" t="s">
        <v>48</v>
      </c>
      <c r="O92" s="32"/>
    </row>
    <row r="93" ht="27">
      <c r="E93">
        <v>74</v>
      </c>
      <c r="F93"/>
      <c r="G93">
        <v>12</v>
      </c>
      <c r="K93" s="28" t="s">
        <v>109</v>
      </c>
      <c r="L93" s="28" t="s">
        <v>149</v>
      </c>
      <c r="M93" s="29">
        <v>236</v>
      </c>
      <c r="N93" s="30" t="s">
        <v>48</v>
      </c>
      <c r="O93" s="32"/>
    </row>
    <row r="94" ht="27">
      <c r="E94">
        <v>75</v>
      </c>
      <c r="F94"/>
      <c r="G94">
        <v>12</v>
      </c>
      <c r="K94" s="28" t="s">
        <v>150</v>
      </c>
      <c r="L94" s="28" t="s">
        <v>151</v>
      </c>
      <c r="M94" s="29">
        <v>1760</v>
      </c>
      <c r="N94" s="30" t="s">
        <v>48</v>
      </c>
      <c r="O94" s="32"/>
    </row>
    <row r="95" ht="27">
      <c r="E95">
        <v>76</v>
      </c>
      <c r="F95"/>
      <c r="G95">
        <v>12</v>
      </c>
      <c r="K95" s="28" t="s">
        <v>112</v>
      </c>
      <c r="L95" s="28" t="s">
        <v>113</v>
      </c>
      <c r="M95" s="29">
        <v>14</v>
      </c>
      <c r="N95" s="30" t="s">
        <v>48</v>
      </c>
      <c r="O95" s="32"/>
    </row>
    <row r="96" ht="27">
      <c r="E96">
        <v>77</v>
      </c>
      <c r="F96"/>
      <c r="G96">
        <v>12</v>
      </c>
      <c r="K96" s="28" t="s">
        <v>112</v>
      </c>
      <c r="L96" s="28" t="s">
        <v>114</v>
      </c>
      <c r="M96" s="29">
        <v>195</v>
      </c>
      <c r="N96" s="30" t="s">
        <v>48</v>
      </c>
      <c r="O96" s="32"/>
    </row>
    <row r="97" ht="27">
      <c r="E97">
        <v>78</v>
      </c>
      <c r="F97"/>
      <c r="G97">
        <v>12</v>
      </c>
      <c r="K97" s="28" t="s">
        <v>152</v>
      </c>
      <c r="L97" s="28" t="s">
        <v>153</v>
      </c>
      <c r="M97" s="29">
        <v>2888</v>
      </c>
      <c r="N97" s="30" t="s">
        <v>48</v>
      </c>
      <c r="O97" s="32"/>
    </row>
    <row r="98" ht="27">
      <c r="E98">
        <v>79</v>
      </c>
      <c r="F98"/>
      <c r="G98">
        <v>12</v>
      </c>
      <c r="K98" s="28" t="s">
        <v>154</v>
      </c>
      <c r="L98" s="28" t="s">
        <v>155</v>
      </c>
      <c r="M98" s="29">
        <v>72</v>
      </c>
      <c r="N98" s="30" t="s">
        <v>48</v>
      </c>
      <c r="O98" s="32"/>
    </row>
    <row r="99">
      <c r="E99">
        <v>80</v>
      </c>
      <c r="F99"/>
      <c r="G99">
        <v>12</v>
      </c>
      <c r="K99" s="28" t="s">
        <v>156</v>
      </c>
      <c r="L99" s="28" t="s">
        <v>157</v>
      </c>
      <c r="M99" s="29">
        <v>204</v>
      </c>
      <c r="N99" s="30" t="s">
        <v>48</v>
      </c>
      <c r="O99" s="32"/>
    </row>
    <row r="100" ht="27">
      <c r="E100">
        <v>81</v>
      </c>
      <c r="F100"/>
      <c r="G100">
        <v>12</v>
      </c>
      <c r="K100" s="28" t="s">
        <v>156</v>
      </c>
      <c r="L100" s="28" t="s">
        <v>158</v>
      </c>
      <c r="M100" s="29">
        <v>331</v>
      </c>
      <c r="N100" s="30" t="s">
        <v>48</v>
      </c>
      <c r="O100" s="32"/>
    </row>
    <row r="101">
      <c r="E101">
        <v>82</v>
      </c>
      <c r="F101"/>
      <c r="G101">
        <v>12</v>
      </c>
      <c r="K101" s="28" t="s">
        <v>72</v>
      </c>
      <c r="L101" s="28" t="s">
        <v>159</v>
      </c>
      <c r="M101" s="29">
        <v>1</v>
      </c>
      <c r="N101" s="30" t="s">
        <v>40</v>
      </c>
      <c r="O101" s="32"/>
    </row>
    <row r="102">
      <c r="E102">
        <v>83</v>
      </c>
      <c r="F102"/>
      <c r="G102">
        <v>12</v>
      </c>
      <c r="K102" s="28" t="s">
        <v>160</v>
      </c>
      <c r="L102" s="28" t="s">
        <v>161</v>
      </c>
      <c r="M102" s="29">
        <v>108</v>
      </c>
      <c r="N102" s="30" t="s">
        <v>48</v>
      </c>
      <c r="O102" s="32"/>
    </row>
    <row r="103">
      <c r="E103">
        <v>84</v>
      </c>
      <c r="F103"/>
      <c r="G103">
        <v>12</v>
      </c>
      <c r="K103" s="28" t="s">
        <v>162</v>
      </c>
      <c r="L103" s="28" t="s">
        <v>163</v>
      </c>
      <c r="M103" s="29">
        <v>64</v>
      </c>
      <c r="N103" s="30" t="s">
        <v>86</v>
      </c>
      <c r="O103" s="32"/>
    </row>
    <row r="104">
      <c r="E104">
        <v>85</v>
      </c>
      <c r="F104"/>
      <c r="G104">
        <v>12</v>
      </c>
      <c r="K104" s="28" t="s">
        <v>164</v>
      </c>
      <c r="L104" s="28" t="s">
        <v>165</v>
      </c>
      <c r="M104" s="29">
        <v>26</v>
      </c>
      <c r="N104" s="30" t="s">
        <v>86</v>
      </c>
      <c r="O104" s="32"/>
    </row>
    <row r="105">
      <c r="E105">
        <v>86</v>
      </c>
      <c r="F105"/>
      <c r="G105">
        <v>12</v>
      </c>
      <c r="K105" s="28" t="s">
        <v>164</v>
      </c>
      <c r="L105" s="28" t="s">
        <v>166</v>
      </c>
      <c r="M105" s="29">
        <v>18</v>
      </c>
      <c r="N105" s="30" t="s">
        <v>86</v>
      </c>
      <c r="O105" s="32"/>
    </row>
    <row r="106" ht="27">
      <c r="E106">
        <v>87</v>
      </c>
      <c r="F106"/>
      <c r="G106">
        <v>12</v>
      </c>
      <c r="K106" s="28" t="s">
        <v>167</v>
      </c>
      <c r="L106" s="28" t="s">
        <v>168</v>
      </c>
      <c r="M106" s="29">
        <v>1</v>
      </c>
      <c r="N106" s="30" t="s">
        <v>99</v>
      </c>
      <c r="O106" s="32"/>
    </row>
    <row r="107">
      <c r="E107">
        <v>88</v>
      </c>
      <c r="F107"/>
      <c r="G107">
        <v>11</v>
      </c>
      <c r="K107" s="28" t="s">
        <v>169</v>
      </c>
      <c r="L107" s="28" t="s">
        <v>38</v>
      </c>
      <c r="M107" s="29">
        <v>1</v>
      </c>
      <c r="N107" s="30" t="s">
        <v>40</v>
      </c>
      <c r="O107" s="31">
        <f>+O108</f>
        <v>0</v>
      </c>
    </row>
    <row r="108" ht="27">
      <c r="E108">
        <v>89</v>
      </c>
      <c r="F108"/>
      <c r="G108">
        <v>12</v>
      </c>
      <c r="K108" s="28" t="s">
        <v>144</v>
      </c>
      <c r="L108" s="28" t="s">
        <v>145</v>
      </c>
      <c r="M108" s="29">
        <v>6069</v>
      </c>
      <c r="N108" s="30" t="s">
        <v>48</v>
      </c>
      <c r="O108" s="32"/>
    </row>
    <row r="109">
      <c r="E109">
        <v>90</v>
      </c>
      <c r="F109"/>
      <c r="G109">
        <v>10</v>
      </c>
      <c r="K109" s="28" t="s">
        <v>170</v>
      </c>
      <c r="L109" s="28" t="s">
        <v>38</v>
      </c>
      <c r="M109" s="29">
        <v>1</v>
      </c>
      <c r="N109" s="30" t="s">
        <v>40</v>
      </c>
      <c r="O109" s="31">
        <f>+O110</f>
        <v>0</v>
      </c>
    </row>
    <row r="110">
      <c r="E110">
        <v>91</v>
      </c>
      <c r="F110"/>
      <c r="G110">
        <v>11</v>
      </c>
      <c r="K110" s="28" t="s">
        <v>171</v>
      </c>
      <c r="L110" s="28" t="s">
        <v>38</v>
      </c>
      <c r="M110" s="29">
        <v>1</v>
      </c>
      <c r="N110" s="30" t="s">
        <v>40</v>
      </c>
      <c r="O110" s="31">
        <f>+O111</f>
        <v>0</v>
      </c>
    </row>
    <row r="111">
      <c r="E111">
        <v>92</v>
      </c>
      <c r="F111"/>
      <c r="G111">
        <v>12</v>
      </c>
      <c r="K111" s="28" t="s">
        <v>172</v>
      </c>
      <c r="L111" s="28" t="s">
        <v>173</v>
      </c>
      <c r="M111" s="29">
        <v>1</v>
      </c>
      <c r="N111" s="30" t="s">
        <v>174</v>
      </c>
      <c r="O111" s="32"/>
    </row>
    <row r="112">
      <c r="E112">
        <v>93</v>
      </c>
      <c r="F112">
        <v>149</v>
      </c>
      <c r="G112">
        <v>4</v>
      </c>
      <c r="K112" s="28" t="s">
        <v>175</v>
      </c>
      <c r="L112" s="28" t="s">
        <v>38</v>
      </c>
      <c r="M112" s="29">
        <v>1</v>
      </c>
      <c r="N112" s="30" t="s">
        <v>40</v>
      </c>
      <c r="O112" s="31">
        <f>+O113+O114</f>
        <v>0</v>
      </c>
    </row>
    <row r="113">
      <c r="E113">
        <v>94</v>
      </c>
      <c r="F113">
        <v>150</v>
      </c>
      <c r="G113">
        <v>5</v>
      </c>
      <c r="K113" s="28" t="s">
        <v>176</v>
      </c>
      <c r="L113" s="28" t="s">
        <v>38</v>
      </c>
      <c r="M113" s="29">
        <v>1</v>
      </c>
      <c r="N113" s="30" t="s">
        <v>40</v>
      </c>
      <c r="O113" s="32"/>
    </row>
    <row r="114">
      <c r="E114">
        <v>95</v>
      </c>
      <c r="F114">
        <v>114</v>
      </c>
      <c r="G114">
        <v>5</v>
      </c>
      <c r="K114" s="28" t="s">
        <v>177</v>
      </c>
      <c r="L114" s="28" t="s">
        <v>38</v>
      </c>
      <c r="M114" s="29">
        <v>1</v>
      </c>
      <c r="N114" s="30" t="s">
        <v>40</v>
      </c>
      <c r="O114" s="32"/>
    </row>
    <row r="115">
      <c r="E115">
        <v>96</v>
      </c>
      <c r="F115">
        <v>31</v>
      </c>
      <c r="G115">
        <v>3</v>
      </c>
      <c r="K115" s="28" t="s">
        <v>178</v>
      </c>
      <c r="L115" s="28" t="s">
        <v>38</v>
      </c>
      <c r="M115" s="29">
        <v>1</v>
      </c>
      <c r="N115" s="30" t="s">
        <v>40</v>
      </c>
      <c r="O115" s="31">
        <f>+O116+O143</f>
        <v>0</v>
      </c>
    </row>
    <row r="116">
      <c r="E116">
        <v>97</v>
      </c>
      <c r="F116">
        <v>6</v>
      </c>
      <c r="G116">
        <v>4</v>
      </c>
      <c r="K116" s="28" t="s">
        <v>179</v>
      </c>
      <c r="L116" s="28" t="s">
        <v>38</v>
      </c>
      <c r="M116" s="29">
        <v>1</v>
      </c>
      <c r="N116" s="30" t="s">
        <v>40</v>
      </c>
      <c r="O116" s="31">
        <f>+O117+O121</f>
        <v>0</v>
      </c>
    </row>
    <row r="117">
      <c r="E117">
        <v>98</v>
      </c>
      <c r="F117"/>
      <c r="G117">
        <v>9</v>
      </c>
      <c r="K117" s="28" t="s">
        <v>180</v>
      </c>
      <c r="L117" s="28" t="s">
        <v>38</v>
      </c>
      <c r="M117" s="29">
        <v>1</v>
      </c>
      <c r="N117" s="30" t="s">
        <v>40</v>
      </c>
      <c r="O117" s="31">
        <f>+O118</f>
        <v>0</v>
      </c>
    </row>
    <row r="118">
      <c r="E118">
        <v>99</v>
      </c>
      <c r="F118"/>
      <c r="G118">
        <v>10</v>
      </c>
      <c r="K118" s="28" t="s">
        <v>181</v>
      </c>
      <c r="L118" s="28" t="s">
        <v>38</v>
      </c>
      <c r="M118" s="29">
        <v>1</v>
      </c>
      <c r="N118" s="30" t="s">
        <v>40</v>
      </c>
      <c r="O118" s="31">
        <f>+O119</f>
        <v>0</v>
      </c>
    </row>
    <row r="119">
      <c r="E119">
        <v>100</v>
      </c>
      <c r="F119"/>
      <c r="G119">
        <v>11</v>
      </c>
      <c r="K119" s="28" t="s">
        <v>182</v>
      </c>
      <c r="L119" s="28" t="s">
        <v>38</v>
      </c>
      <c r="M119" s="29">
        <v>1</v>
      </c>
      <c r="N119" s="30" t="s">
        <v>40</v>
      </c>
      <c r="O119" s="31">
        <f>+O120</f>
        <v>0</v>
      </c>
    </row>
    <row r="120" ht="27">
      <c r="E120">
        <v>101</v>
      </c>
      <c r="F120"/>
      <c r="G120">
        <v>12</v>
      </c>
      <c r="K120" s="28" t="s">
        <v>183</v>
      </c>
      <c r="L120" s="28" t="s">
        <v>184</v>
      </c>
      <c r="M120" s="29">
        <v>1</v>
      </c>
      <c r="N120" s="30" t="s">
        <v>40</v>
      </c>
      <c r="O120" s="32"/>
    </row>
    <row r="121">
      <c r="E121">
        <v>102</v>
      </c>
      <c r="F121"/>
      <c r="G121">
        <v>9</v>
      </c>
      <c r="K121" s="28" t="s">
        <v>185</v>
      </c>
      <c r="L121" s="28" t="s">
        <v>38</v>
      </c>
      <c r="M121" s="29">
        <v>1</v>
      </c>
      <c r="N121" s="30" t="s">
        <v>40</v>
      </c>
      <c r="O121" s="31">
        <f>+O122+O131+O135+O140</f>
        <v>0</v>
      </c>
    </row>
    <row r="122">
      <c r="E122">
        <v>103</v>
      </c>
      <c r="F122"/>
      <c r="G122">
        <v>10</v>
      </c>
      <c r="K122" s="28" t="s">
        <v>186</v>
      </c>
      <c r="L122" s="28" t="s">
        <v>38</v>
      </c>
      <c r="M122" s="29">
        <v>1</v>
      </c>
      <c r="N122" s="30" t="s">
        <v>40</v>
      </c>
      <c r="O122" s="31">
        <f>+O123+O127</f>
        <v>0</v>
      </c>
    </row>
    <row r="123">
      <c r="E123">
        <v>104</v>
      </c>
      <c r="F123"/>
      <c r="G123">
        <v>11</v>
      </c>
      <c r="K123" s="28" t="s">
        <v>187</v>
      </c>
      <c r="L123" s="28" t="s">
        <v>38</v>
      </c>
      <c r="M123" s="29">
        <v>1</v>
      </c>
      <c r="N123" s="30" t="s">
        <v>40</v>
      </c>
      <c r="O123" s="31">
        <f>+O124+O125+O126</f>
        <v>0</v>
      </c>
    </row>
    <row r="124" ht="40.5">
      <c r="E124">
        <v>105</v>
      </c>
      <c r="F124"/>
      <c r="G124">
        <v>12</v>
      </c>
      <c r="K124" s="28" t="s">
        <v>188</v>
      </c>
      <c r="L124" s="28" t="s">
        <v>189</v>
      </c>
      <c r="M124" s="29">
        <v>2</v>
      </c>
      <c r="N124" s="30" t="s">
        <v>99</v>
      </c>
      <c r="O124" s="32"/>
    </row>
    <row r="125" ht="40.5">
      <c r="E125">
        <v>106</v>
      </c>
      <c r="F125"/>
      <c r="G125">
        <v>12</v>
      </c>
      <c r="K125" s="28" t="s">
        <v>190</v>
      </c>
      <c r="L125" s="28" t="s">
        <v>191</v>
      </c>
      <c r="M125" s="29">
        <v>1</v>
      </c>
      <c r="N125" s="30" t="s">
        <v>40</v>
      </c>
      <c r="O125" s="32"/>
    </row>
    <row r="126">
      <c r="E126">
        <v>107</v>
      </c>
      <c r="F126"/>
      <c r="G126">
        <v>12</v>
      </c>
      <c r="K126" s="28" t="s">
        <v>192</v>
      </c>
      <c r="L126" s="28" t="s">
        <v>193</v>
      </c>
      <c r="M126" s="29">
        <v>1</v>
      </c>
      <c r="N126" s="30" t="s">
        <v>40</v>
      </c>
      <c r="O126" s="32"/>
    </row>
    <row r="127">
      <c r="E127">
        <v>108</v>
      </c>
      <c r="F127"/>
      <c r="G127">
        <v>11</v>
      </c>
      <c r="K127" s="28" t="s">
        <v>194</v>
      </c>
      <c r="L127" s="28" t="s">
        <v>38</v>
      </c>
      <c r="M127" s="29">
        <v>1</v>
      </c>
      <c r="N127" s="30" t="s">
        <v>40</v>
      </c>
      <c r="O127" s="31">
        <f>+O128+O129+O130</f>
        <v>0</v>
      </c>
    </row>
    <row r="128" ht="54">
      <c r="E128">
        <v>109</v>
      </c>
      <c r="F128"/>
      <c r="G128">
        <v>12</v>
      </c>
      <c r="K128" s="28" t="s">
        <v>188</v>
      </c>
      <c r="L128" s="28" t="s">
        <v>195</v>
      </c>
      <c r="M128" s="29">
        <v>1</v>
      </c>
      <c r="N128" s="30" t="s">
        <v>99</v>
      </c>
      <c r="O128" s="32"/>
    </row>
    <row r="129" ht="27">
      <c r="E129">
        <v>110</v>
      </c>
      <c r="F129"/>
      <c r="G129">
        <v>12</v>
      </c>
      <c r="K129" s="28" t="s">
        <v>190</v>
      </c>
      <c r="L129" s="28" t="s">
        <v>196</v>
      </c>
      <c r="M129" s="29">
        <v>1</v>
      </c>
      <c r="N129" s="30" t="s">
        <v>40</v>
      </c>
      <c r="O129" s="32"/>
    </row>
    <row r="130">
      <c r="E130">
        <v>111</v>
      </c>
      <c r="F130"/>
      <c r="G130">
        <v>12</v>
      </c>
      <c r="K130" s="28" t="s">
        <v>192</v>
      </c>
      <c r="L130" s="28" t="s">
        <v>197</v>
      </c>
      <c r="M130" s="29">
        <v>1</v>
      </c>
      <c r="N130" s="30" t="s">
        <v>40</v>
      </c>
      <c r="O130" s="32"/>
    </row>
    <row r="131">
      <c r="E131">
        <v>112</v>
      </c>
      <c r="F131"/>
      <c r="G131">
        <v>10</v>
      </c>
      <c r="K131" s="28" t="s">
        <v>198</v>
      </c>
      <c r="L131" s="28" t="s">
        <v>38</v>
      </c>
      <c r="M131" s="29">
        <v>1</v>
      </c>
      <c r="N131" s="30" t="s">
        <v>40</v>
      </c>
      <c r="O131" s="31">
        <f>+O132</f>
        <v>0</v>
      </c>
    </row>
    <row r="132">
      <c r="E132">
        <v>113</v>
      </c>
      <c r="F132"/>
      <c r="G132">
        <v>11</v>
      </c>
      <c r="K132" s="28" t="s">
        <v>199</v>
      </c>
      <c r="L132" s="28" t="s">
        <v>38</v>
      </c>
      <c r="M132" s="29">
        <v>1</v>
      </c>
      <c r="N132" s="30" t="s">
        <v>40</v>
      </c>
      <c r="O132" s="31">
        <f>+O133+O134</f>
        <v>0</v>
      </c>
    </row>
    <row r="133" ht="27">
      <c r="E133">
        <v>114</v>
      </c>
      <c r="F133"/>
      <c r="G133">
        <v>12</v>
      </c>
      <c r="K133" s="28" t="s">
        <v>200</v>
      </c>
      <c r="L133" s="28" t="s">
        <v>201</v>
      </c>
      <c r="M133" s="29">
        <v>1</v>
      </c>
      <c r="N133" s="30" t="s">
        <v>99</v>
      </c>
      <c r="O133" s="32"/>
    </row>
    <row r="134">
      <c r="E134">
        <v>115</v>
      </c>
      <c r="F134"/>
      <c r="G134">
        <v>12</v>
      </c>
      <c r="K134" s="28" t="s">
        <v>192</v>
      </c>
      <c r="L134" s="28" t="s">
        <v>202</v>
      </c>
      <c r="M134" s="29">
        <v>1</v>
      </c>
      <c r="N134" s="30" t="s">
        <v>40</v>
      </c>
      <c r="O134" s="32"/>
    </row>
    <row r="135">
      <c r="E135">
        <v>116</v>
      </c>
      <c r="F135"/>
      <c r="G135">
        <v>10</v>
      </c>
      <c r="K135" s="28" t="s">
        <v>203</v>
      </c>
      <c r="L135" s="28" t="s">
        <v>38</v>
      </c>
      <c r="M135" s="29">
        <v>1</v>
      </c>
      <c r="N135" s="30" t="s">
        <v>40</v>
      </c>
      <c r="O135" s="31">
        <f>+O136</f>
        <v>0</v>
      </c>
    </row>
    <row r="136">
      <c r="E136">
        <v>117</v>
      </c>
      <c r="F136"/>
      <c r="G136">
        <v>11</v>
      </c>
      <c r="K136" s="28" t="s">
        <v>204</v>
      </c>
      <c r="L136" s="28" t="s">
        <v>38</v>
      </c>
      <c r="M136" s="29">
        <v>1</v>
      </c>
      <c r="N136" s="30" t="s">
        <v>40</v>
      </c>
      <c r="O136" s="31">
        <f>+O137+O138+O139</f>
        <v>0</v>
      </c>
    </row>
    <row r="137" ht="27">
      <c r="E137">
        <v>118</v>
      </c>
      <c r="F137"/>
      <c r="G137">
        <v>12</v>
      </c>
      <c r="K137" s="28" t="s">
        <v>205</v>
      </c>
      <c r="L137" s="28" t="s">
        <v>206</v>
      </c>
      <c r="M137" s="29">
        <v>30</v>
      </c>
      <c r="N137" s="30" t="s">
        <v>207</v>
      </c>
      <c r="O137" s="32"/>
    </row>
    <row r="138" ht="40.5">
      <c r="E138">
        <v>119</v>
      </c>
      <c r="F138"/>
      <c r="G138">
        <v>12</v>
      </c>
      <c r="K138" s="28" t="s">
        <v>208</v>
      </c>
      <c r="L138" s="28" t="s">
        <v>209</v>
      </c>
      <c r="M138" s="29">
        <v>16</v>
      </c>
      <c r="N138" s="30" t="s">
        <v>207</v>
      </c>
      <c r="O138" s="32"/>
    </row>
    <row r="139">
      <c r="E139">
        <v>120</v>
      </c>
      <c r="F139"/>
      <c r="G139">
        <v>12</v>
      </c>
      <c r="K139" s="28" t="s">
        <v>210</v>
      </c>
      <c r="L139" s="28" t="s">
        <v>38</v>
      </c>
      <c r="M139" s="29">
        <v>1</v>
      </c>
      <c r="N139" s="30" t="s">
        <v>40</v>
      </c>
      <c r="O139" s="32"/>
    </row>
    <row r="140">
      <c r="E140">
        <v>121</v>
      </c>
      <c r="F140"/>
      <c r="G140">
        <v>10</v>
      </c>
      <c r="K140" s="28" t="s">
        <v>211</v>
      </c>
      <c r="L140" s="28" t="s">
        <v>38</v>
      </c>
      <c r="M140" s="29">
        <v>1</v>
      </c>
      <c r="N140" s="30" t="s">
        <v>40</v>
      </c>
      <c r="O140" s="31">
        <f>+O141</f>
        <v>0</v>
      </c>
    </row>
    <row r="141">
      <c r="E141">
        <v>122</v>
      </c>
      <c r="F141"/>
      <c r="G141">
        <v>11</v>
      </c>
      <c r="K141" s="28" t="s">
        <v>212</v>
      </c>
      <c r="L141" s="28" t="s">
        <v>38</v>
      </c>
      <c r="M141" s="29">
        <v>1</v>
      </c>
      <c r="N141" s="30" t="s">
        <v>40</v>
      </c>
      <c r="O141" s="31">
        <f>+O142</f>
        <v>0</v>
      </c>
    </row>
    <row r="142">
      <c r="E142">
        <v>123</v>
      </c>
      <c r="F142"/>
      <c r="G142">
        <v>12</v>
      </c>
      <c r="K142" s="28" t="s">
        <v>213</v>
      </c>
      <c r="L142" s="28" t="s">
        <v>214</v>
      </c>
      <c r="M142" s="29">
        <v>1</v>
      </c>
      <c r="N142" s="30" t="s">
        <v>40</v>
      </c>
      <c r="O142" s="32"/>
    </row>
    <row r="143">
      <c r="E143">
        <v>124</v>
      </c>
      <c r="F143">
        <v>8</v>
      </c>
      <c r="G143">
        <v>4</v>
      </c>
      <c r="K143" s="28" t="s">
        <v>215</v>
      </c>
      <c r="L143" s="28" t="s">
        <v>38</v>
      </c>
      <c r="M143" s="29">
        <v>1</v>
      </c>
      <c r="N143" s="30" t="s">
        <v>40</v>
      </c>
      <c r="O143" s="31">
        <f>+O144+O146+O147</f>
        <v>0</v>
      </c>
    </row>
    <row r="144">
      <c r="E144">
        <v>125</v>
      </c>
      <c r="F144">
        <v>9</v>
      </c>
      <c r="G144">
        <v>5</v>
      </c>
      <c r="K144" s="28" t="s">
        <v>216</v>
      </c>
      <c r="L144" s="28" t="s">
        <v>38</v>
      </c>
      <c r="M144" s="29">
        <v>1</v>
      </c>
      <c r="N144" s="30" t="s">
        <v>40</v>
      </c>
      <c r="O144" s="31">
        <f>+O145</f>
        <v>0</v>
      </c>
    </row>
    <row r="145">
      <c r="E145">
        <v>126</v>
      </c>
      <c r="F145">
        <v>14</v>
      </c>
      <c r="G145">
        <v>6</v>
      </c>
      <c r="K145" s="28" t="s">
        <v>217</v>
      </c>
      <c r="L145" s="28" t="s">
        <v>38</v>
      </c>
      <c r="M145" s="29">
        <v>1</v>
      </c>
      <c r="N145" s="30" t="s">
        <v>40</v>
      </c>
      <c r="O145" s="32"/>
    </row>
    <row r="146">
      <c r="E146">
        <v>127</v>
      </c>
      <c r="F146">
        <v>23</v>
      </c>
      <c r="G146">
        <v>5</v>
      </c>
      <c r="K146" s="28" t="s">
        <v>218</v>
      </c>
      <c r="L146" s="28" t="s">
        <v>38</v>
      </c>
      <c r="M146" s="29">
        <v>1</v>
      </c>
      <c r="N146" s="30" t="s">
        <v>40</v>
      </c>
      <c r="O146" s="32"/>
    </row>
    <row r="147">
      <c r="E147">
        <v>128</v>
      </c>
      <c r="F147">
        <v>46</v>
      </c>
      <c r="G147">
        <v>5</v>
      </c>
      <c r="K147" s="28" t="s">
        <v>219</v>
      </c>
      <c r="L147" s="28" t="s">
        <v>38</v>
      </c>
      <c r="M147" s="29">
        <v>1</v>
      </c>
      <c r="N147" s="30" t="s">
        <v>40</v>
      </c>
      <c r="O147" s="32"/>
    </row>
    <row r="148">
      <c r="E148">
        <v>129</v>
      </c>
      <c r="F148">
        <v>158</v>
      </c>
      <c r="G148">
        <v>3</v>
      </c>
      <c r="K148" s="28" t="s">
        <v>220</v>
      </c>
      <c r="L148" s="28" t="s">
        <v>38</v>
      </c>
      <c r="M148" s="29">
        <v>1</v>
      </c>
      <c r="N148" s="30" t="s">
        <v>40</v>
      </c>
      <c r="O148" s="32"/>
    </row>
    <row r="149">
      <c r="E149">
        <v>130</v>
      </c>
      <c r="F149">
        <v>25</v>
      </c>
      <c r="G149">
        <v>2</v>
      </c>
      <c r="K149" s="28" t="s">
        <v>221</v>
      </c>
      <c r="L149" s="28" t="s">
        <v>38</v>
      </c>
      <c r="M149" s="29">
        <v>1</v>
      </c>
      <c r="N149" s="30" t="s">
        <v>40</v>
      </c>
      <c r="O149" s="32"/>
    </row>
    <row r="150" ht="14.25">
      <c r="E150">
        <v>1</v>
      </c>
      <c r="F150">
        <v>4</v>
      </c>
      <c r="G150">
        <v>1</v>
      </c>
      <c r="K150" s="33" t="s">
        <v>222</v>
      </c>
      <c r="L150" s="33" t="s">
        <v>38</v>
      </c>
      <c r="M150" s="34"/>
      <c r="N150" s="35" t="s">
        <v>38</v>
      </c>
      <c r="O150" s="36">
        <f>+O21+O149</f>
        <v>0</v>
      </c>
    </row>
    <row r="151">
      <c r="M151" s="37"/>
      <c r="O151" s="38"/>
    </row>
    <row r="152" thickTop="1" ht="13.8">
      <c r="K152" s="39" t="s">
        <v>223</v>
      </c>
      <c r="O152" s="40">
        <f>+O150</f>
        <v>0</v>
      </c>
    </row>
    <row r="153" ht="13.2">
      <c r="K153" s="41" t="s">
        <v>224</v>
      </c>
      <c r="O153" s="42">
        <f>ROUNDDOWN(工事価格*0.1,0)</f>
        <v>0</v>
      </c>
    </row>
    <row r="154" thickBot="1" ht="13.8">
      <c r="K154" s="43" t="s">
        <v>225</v>
      </c>
      <c r="O154" s="44">
        <f>工事価格+消費税</f>
        <v>0</v>
      </c>
    </row>
    <row r="155" thickTop="1" ht="13.8"/>
  </sheetData>
  <sheetProtection sheet="1" objects="1" scenarios="1" spinCount="100000" saltValue="6GeqtdRup2vAwsb2k/cGt1uGLJ7Ui5t1NVAW0aBrn7xMWWxyUtDDKav1vFJ525aXuPJ5sfjTOy9LuDUy0pevZw==" hashValue="XWMTrOb4Js9SlWemV7IAfioozjMQyiiUG7eOjVyfHgfPBKyBBrY3UuLucYsOtzu7OiVrbZkbRI90Ce+p052bkw==" algorithmName="SHA-512" password="FD80"/>
  <mergeCells count="1">
    <mergeCell ref="M5:O5"/>
  </mergeCells>
  <dataValidations count="2">
    <dataValidation type="decimal" allowBlank="1" imeMode="off" showInputMessage="1" showErrorMessage="1" errorTitle="工事費内訳書" error="金額を入力してください。" sqref="O19 O151:O154">
      <formula1>-9999999999</formula1>
      <formula2>9999999999</formula2>
    </dataValidation>
    <dataValidation allowBlank="1" imeMode="off" showInputMessage="1" showErrorMessage="1" errorTitle="工事費内訳書" error="金額を入力してください。" sqref="O20:O150"/>
  </dataValidations>
  <pageMargins left="0.39375" right="0.1965278" top="0.39375" bottom="0.5902778" header="0.5118055" footer="0.5118055"/>
  <pageSetup r:id="rId1" paperSize="9" orientation="portrait" scale="74" fitToHeight="0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>
  <Application>DevExpress Office File API/21.2.7.0</Application>
  <DocSecurity>1</DocSecurity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taka_yoshida</dc:creator>
  <cp:lastModifiedBy>nn-asakura</cp:lastModifiedBy>
  <cp:lastPrinted>2020-10-12T05:07:54Z</cp:lastPrinted>
  <dcterms:created xsi:type="dcterms:W3CDTF">2014-01-09T08:55:00Z</dcterms:created>
  <dcterms:modified xsi:type="dcterms:W3CDTF">2025-09-12T00:49:22Z</dcterms:modified>
</cp:coreProperties>
</file>